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laneacion\Desktop\408\"/>
    </mc:Choice>
  </mc:AlternateContent>
  <bookViews>
    <workbookView xWindow="0" yWindow="0" windowWidth="28800" windowHeight="12180"/>
  </bookViews>
  <sheets>
    <sheet name="MATRIZ DE CALIFICACION " sheetId="6" r:id="rId1"/>
    <sheet name="INDICE ANEXOS" sheetId="5" r:id="rId2"/>
  </sheets>
  <definedNames>
    <definedName name="_xlnm.Print_Area" localSheetId="0">'MATRIZ DE CALIFICACION '!$A$1:$P$48</definedName>
  </definedNames>
  <calcPr calcId="162913" concurrentCalc="0"/>
</workbook>
</file>

<file path=xl/calcChain.xml><?xml version="1.0" encoding="utf-8"?>
<calcChain xmlns="http://schemas.openxmlformats.org/spreadsheetml/2006/main">
  <c r="P47" i="6" l="1"/>
  <c r="P9" i="6"/>
  <c r="O40" i="6"/>
  <c r="O41" i="6"/>
  <c r="O39" i="6"/>
  <c r="O38" i="6"/>
  <c r="O37" i="6"/>
  <c r="O36" i="6"/>
  <c r="P37" i="6"/>
  <c r="O31" i="6"/>
  <c r="O32" i="6"/>
  <c r="O30" i="6"/>
  <c r="O28" i="6"/>
  <c r="O26" i="6"/>
  <c r="O17" i="6"/>
  <c r="P30" i="6"/>
  <c r="P41" i="6"/>
  <c r="F41" i="6"/>
  <c r="P40" i="6"/>
  <c r="P39" i="6"/>
  <c r="P38" i="6"/>
  <c r="P36" i="6"/>
  <c r="P32" i="6"/>
  <c r="P31" i="6"/>
  <c r="P28" i="6"/>
  <c r="P26" i="6"/>
  <c r="P19" i="6"/>
  <c r="P17" i="6"/>
  <c r="P13" i="6"/>
  <c r="P12" i="6"/>
  <c r="P42" i="6"/>
</calcChain>
</file>

<file path=xl/sharedStrings.xml><?xml version="1.0" encoding="utf-8"?>
<sst xmlns="http://schemas.openxmlformats.org/spreadsheetml/2006/main" count="297" uniqueCount="172">
  <si>
    <t>No.</t>
  </si>
  <si>
    <t>Indicador</t>
  </si>
  <si>
    <t>Área de gestión</t>
  </si>
  <si>
    <t>Tipo de ESE</t>
  </si>
  <si>
    <t>Fórmula del indicador</t>
  </si>
  <si>
    <t>Estándar para cada año</t>
  </si>
  <si>
    <t>Fuente de información</t>
  </si>
  <si>
    <t>Dirección y Gerencia 20%</t>
  </si>
  <si>
    <t>Nivel I, II y III</t>
  </si>
  <si>
    <t>Mejoramiento continuo de calidad aplicable a entidades no acreditadas con autoevaluación en la vigencia anterior.</t>
  </si>
  <si>
    <t>Promedio de la calificación de autoevaluación en la vigencia evaluada / Promedio de la calificación de autoevaluación de la vigencia anterior.</t>
  </si>
  <si>
    <t>Efectividad en la Auditoría para el Mejoramiento Continuo de la Calidad de la atención en salud.</t>
  </si>
  <si>
    <t>Gestión de ejecución del Plan de Desarrollo institucional.</t>
  </si>
  <si>
    <t>&lt;0,90</t>
  </si>
  <si>
    <t>Ficha técnica de la página web del SIHO del Ministerio de Salud y Protección Social.</t>
  </si>
  <si>
    <t>Proporción de medicamentos y material médico-quirúrgico adquiridos mediante los siguientes mecanismos:</t>
  </si>
  <si>
    <t>2. Compras a través de cooperativas de Empresas Sociales del Estado.</t>
  </si>
  <si>
    <t>3. Compras a través de mecanismos electrónicos.</t>
  </si>
  <si>
    <t>Monto de la deuda superior a 30 días por concepto de salarios del personal de planta y por concepto de contratación de servicios, y variación del monto frente a la vigencia anterior</t>
  </si>
  <si>
    <t>Cero (0) o variación negativa.</t>
  </si>
  <si>
    <t>Utilización de información de Registro individual de prestaciones – RIPS.</t>
  </si>
  <si>
    <t>En el caso de instituciones clasificadas en primer nivel el informe deberá contener la caracterización de la población capitada, teniendo en cuenta, como mínimo, el perfil epidemiológico y las frecuencias de uso de los servicios.</t>
  </si>
  <si>
    <t>Resultado Equilibrio Presupuestal con Recaudo.</t>
  </si>
  <si>
    <t>Oportunidad en la entrega del reporte de información en cumplimiento de la Circular Única expedida por la Superintendencia Nacional de Salud o la norma que la sustituya.</t>
  </si>
  <si>
    <t>Cumplimiento oportuno de los informes, en términos de la normatividad vigente.</t>
  </si>
  <si>
    <t>Cumplimiento dentro de los términos previstos.</t>
  </si>
  <si>
    <t>Superintendencia Nacional de Salud.</t>
  </si>
  <si>
    <t>Oportunidad en el reporte de información en cumplimiento del Decreto 2193 de 2004 o la norma que la sustituya.</t>
  </si>
  <si>
    <t>Ministerio de Salud y Protección Social.</t>
  </si>
  <si>
    <t>Gestión Clínica o Asistencial 40%</t>
  </si>
  <si>
    <t>Exclusivo mentales</t>
  </si>
  <si>
    <t>Evaluación de aplicación de Guías de manejo de las tres (3) primeras causas de morbilidad de la ESE.</t>
  </si>
  <si>
    <t>Evaluación de aplicación de Guías para prevención de fugas en pacientes hospitalizados en la ESE.</t>
  </si>
  <si>
    <t>Evaluación de aplicación de Guías para prevención de suicido en pacientes tratados en la ESE (ambulatorios y hospitalarios).</t>
  </si>
  <si>
    <t>Oportunidad en la Consulta psiquiátrica.</t>
  </si>
  <si>
    <t>financiera y Administrativa 40%</t>
  </si>
  <si>
    <t>Nivel II y III</t>
  </si>
  <si>
    <t>Línea  de Base</t>
  </si>
  <si>
    <t>Calificación</t>
  </si>
  <si>
    <t>Evolución de Gasto por Unidad de  Valor Relativo Producida (1)</t>
  </si>
  <si>
    <t>CALIFICACION   TOTAL</t>
  </si>
  <si>
    <t>ESCALA  DE  RESULTADOS</t>
  </si>
  <si>
    <t>CRITERIO</t>
  </si>
  <si>
    <t>CUMPLIMIENTO  DEL PLAN DE GESTION</t>
  </si>
  <si>
    <t xml:space="preserve">PUNTAJE  TOTAL ENTRE      3,5O  y    5,0 </t>
  </si>
  <si>
    <t>PUNTAJE  TOTAL ENTRE       O,0     y    3,49</t>
  </si>
  <si>
    <t>RANGO CALIFICACION     (0.0 - 5,0)</t>
  </si>
  <si>
    <t xml:space="preserve">Si el inidcador  arroja  un valor  &gt; 1.10              </t>
  </si>
  <si>
    <t>Si el indicador arroja  un valor  entre  1.0  y 1.10</t>
  </si>
  <si>
    <t>Si el indicador  arroja un valor  entre  0.90  y  0.99</t>
  </si>
  <si>
    <t>si el indicador  arroja un valor   menor 0.90</t>
  </si>
  <si>
    <t xml:space="preserve">Si el indicador  arroja un valor  menor  a 0.30  </t>
  </si>
  <si>
    <t>Si el indicador arroja  un valor  entre  0,30  y 0,50</t>
  </si>
  <si>
    <t>Si el indicador arroja  un valor  entre  0,51  y 0,69</t>
  </si>
  <si>
    <t xml:space="preserve">INSATISFACTORIO  </t>
  </si>
  <si>
    <t>SATISFACTORIO</t>
  </si>
  <si>
    <t>MENOR  AL  70%</t>
  </si>
  <si>
    <t>MAYOR  O IGUAL  70%</t>
  </si>
  <si>
    <t>Anexo No.</t>
  </si>
  <si>
    <t>Numeral</t>
  </si>
  <si>
    <t>INDICE   DE   ANEXOS</t>
  </si>
  <si>
    <t xml:space="preserve">FORMATO </t>
  </si>
  <si>
    <t xml:space="preserve">MATRIZ DE CALIFICACION RESOLUCION 0408 DE 2018 </t>
  </si>
  <si>
    <t>&gt; =1,20</t>
  </si>
  <si>
    <t xml:space="preserve">Documento de autoevaluación vigencia evaluada y vigencia anterior </t>
  </si>
  <si>
    <t>Postulación para la acreditación, formalizada con contrato.</t>
  </si>
  <si>
    <t xml:space="preserve">Acreditacion en la vigencia evaluada </t>
  </si>
  <si>
    <t xml:space="preserve">Certificacion de acreditacion </t>
  </si>
  <si>
    <t>Contrato de postulación.</t>
  </si>
  <si>
    <t>A</t>
  </si>
  <si>
    <t>B</t>
  </si>
  <si>
    <t>C</t>
  </si>
  <si>
    <t>D</t>
  </si>
  <si>
    <t>E</t>
  </si>
  <si>
    <t>F</t>
  </si>
  <si>
    <t>G</t>
  </si>
  <si>
    <t>H</t>
  </si>
  <si>
    <t>Califique con (0)</t>
  </si>
  <si>
    <t>Califique con (1)</t>
  </si>
  <si>
    <t>Califique con (3)</t>
  </si>
  <si>
    <t>Califique con (5)</t>
  </si>
  <si>
    <t xml:space="preserve">Calificacion del resultado oo variacion observada  en el periodo evaluado </t>
  </si>
  <si>
    <t>I</t>
  </si>
  <si>
    <t>J</t>
  </si>
  <si>
    <t>K</t>
  </si>
  <si>
    <t xml:space="preserve">Resultado del periodo evaluado </t>
  </si>
  <si>
    <t>Ponderacion</t>
  </si>
  <si>
    <t>L</t>
  </si>
  <si>
    <t>M= K*L</t>
  </si>
  <si>
    <t>Resultado Ponderado</t>
  </si>
  <si>
    <t>Relacion del número de acciones de mejora ejecutadas derivadas de las auditorías realizadas/Nuemro de acciones de mejoramiento programadas para la vigencia derivadas de los planes de mejora del componente de auditoría registrados en el PAMEC.</t>
  </si>
  <si>
    <t>Número de metas del plan operativo anual cumplidas/número de metas del Plan Operativo anual programadas en la vigencia objeto de evalucion</t>
  </si>
  <si>
    <t>&gt;=0,90</t>
  </si>
  <si>
    <t xml:space="preserve">Informe del responsable de planeación de la ESE, de lo contrario, informe de control interno de la entidad. El informe como minimo debe contener el listado de la smetas del plan operativo anual del plan de desarrollo aprobado programadas en la vigencia objeto de evalucion, indicando el estado de cumplimiento de cada una de ellas )si/no) y el calculo del indicador </t>
  </si>
  <si>
    <t>[(Gasto de funcionamiento y operación comercial y prestación de servicios comprometido en la vigencia  objeto de la evaluación,/Número de UVR producidas en la vigencia objeto de evaluacion) / (Gasto de funcionamiento y operación comercial y prestación de servicios comprometido en la vigencia anterior - en valores constantes de la vigencia objeto de evaluación / Número UVR producidas en la vigencia anterior)].</t>
  </si>
  <si>
    <t>Proporción de medicamentos y material médico-quirúrgico adquiridos mediante los siguientes mecanismos:                   a) Compras conjuntas.                      b) Compras a través de cooperativas de Empresas Sociales del Estado.                          C) Compras a través de mecanismos electrónicos.</t>
  </si>
  <si>
    <t>Valor total adquisiciones de medicamentos y material médico quirúrgico realizadas  en la vigencia evaluada mediante uno o más de los siguientes mecanismos: (a) compras conjuntas (b) compras a través de cooperativas de ESE, (c) compras a través de mecanismos electrónicos / Valor total de adquisiciones de la ESE por medicamentos y material médico-quirúrgico en la vigencia evaluada.</t>
  </si>
  <si>
    <t>&gt;=0,70</t>
  </si>
  <si>
    <t>Certificacion suscrita por le revisor fisca, en caso de no contar con revisor fiscal, suscrita por el contador y el rresponsable de control interno de la ESE. La certificacion como minimo debera contener: 1. Valor total de las adquisiciones de medicamentos y material medico quirurgico en la vigencia evaluada discriminada por cada uno de los mecanismos de compra a), b), c).                       2. Valor total de adquisiciones adquisiciones de medicamentos y material medico quirurgico en la vigencia evaluada por otros mecanismos de compra.                                     3. Valor total de adquisiciones de la ESE adquisiciones por medicamentos y material medico quirurgico en la vigencia evaluada.              4. Aplicacion de la formula del indicador</t>
  </si>
  <si>
    <t>Valor de la deuda superior a 30 días por concepto de salarios del personal de planta y por concepto de  contratacion de servicios, con corte a 31 de diciembre de la vigencia objeto de evaluación</t>
  </si>
  <si>
    <t>[(Valor de la deuda superior a 30 días por concepto de salarios del personal de planta y por concepto de contratación de servicios, con corte a 31 de diciembre de la vigencia objeto de evaluación) - (Valor de la deuda superior a 30 días por concepto de salarios del personal de planta y por concepto de contratación de servicios, con corte a 31 de diciembre de la vigencia anterior)]</t>
  </si>
  <si>
    <t xml:space="preserve">Certificación  suscrita por el revisor fiscal, en caso de no contar con revisor fiscal, suscrita por el contador, que como minimo contenga el valor de las variables incluidas en la formula del indicador y el calculo del indicador </t>
  </si>
  <si>
    <t>Número de informes del análisis de la prestación de servicios de la ESE  presentados a la  Junta Directiva con base en RIPS  de la vigencia objeto de evaluacion.</t>
  </si>
  <si>
    <t>Informe del responsable de Planeación de la ESE o quien haga sus veces, soportado en las actas de junta directiva , que como minimo contenga fecha de los informes presentados a la junta directiva, periodo de los rips utilizados para el analisis y la relacion de actas de junta directiva en las que se presento el informe</t>
  </si>
  <si>
    <t xml:space="preserve">Valor de la ejecución de ingresos totales recaudados en la vigencia objeto de la evaluacion  (incluye el valor recaudado de CxC de vigencias anteriores)/Valor de la ejecución de gastos comprometidos en la vigencia objeto de la evaluacion (incluye el valor comprometido de CxP de vigencias anteriores) </t>
  </si>
  <si>
    <t>&gt;=1,00</t>
  </si>
  <si>
    <t>Oportunidad en el reporte de información en cumplimiento del Decreto 2193 de 2004 compilado en la seccion 2, capitulo 8, titulo 3 parte 5 del libro 2 del decreto 780 de 2016 - Decreto unico reglamentario del sector salud y proteccion social o la norma que la sustituya.</t>
  </si>
  <si>
    <t>Cumplimiento oportuno de los informes, en términos de la normatividad vigente en la vigencia objeto de la evaluacion</t>
  </si>
  <si>
    <t>Evaluación de aplicación de  la Guía de manejo de la primera causa de egreso hospitalario o  morbilidad atendida</t>
  </si>
  <si>
    <t>Número de historias clínicas auditadas que hacen parte de la muestra representativa con aplicación estricta de la guía de manejo adoptada por la ESE  para  el diagnostico de la primera causa de egreso hospitalario de morbilidad atendida en la vigencia objeto de evaluacion/  Total de historias clínicas  auditadas de la muestra representativa de pacientes  con el diagnostico de la primera causa de egreso hospitalario o de morbilidad atendida en la vigencia objeto de evaluacion.</t>
  </si>
  <si>
    <t>&gt;=0,80</t>
  </si>
  <si>
    <t>Número de historias clínicas que hacen parte de la muestra representativa con aplicación estricta de la guía para las tres primeras causas de morbilidad (hospitalaria y ambulatoria) de la ESE  en la vigencia objeto de evaluacion / Total historias clínicas de la muestra representativa para las tres primeras causas de morbilidad (hospitalaria y ambulatoria) de la ESE auditadas en la vigencia objeto de evaluacion.</t>
  </si>
  <si>
    <t xml:space="preserve">Informe del Comité de Historias Clínicas de la ESE  que como minimo contenga: Referencia al acto administrativo de adocpion de la guias, definicion y cuantificacion de la muestra utilizada y aplicación de la formula del indicador </t>
  </si>
  <si>
    <t xml:space="preserve">Informe del Comité de Historias Clínicas de la ESE  que como minimo contenga: Referencia al acto administrativo de adopcion de las guias de manejo de las tres primeras causas de morbilidad (hospitalaria y ambulatoria) de la ESE , definicion y cuantificacion de la muestra utilizada y aplicación de la formula del indicador </t>
  </si>
  <si>
    <t>Número de historias clínicas con aplicación estricta de la guía para prevención de fugas de pacientes de la ESE adoptada por la entidad en la vigencia objeto de evaluacion /Total historias clínicas auditadas de pacientes que registraron fugas en  la vigencia objeto de evaluacion</t>
  </si>
  <si>
    <t xml:space="preserve">Informe conjunto del Comité de Historias Clínicas y del referente o equipo institucional para la gestion de seguridad del paciente  que como minimo contenga: Referencia al acto administrativo de adopcion de la guia para prevencion de fugas en pacientes hospitalizados, listado de pacientes con registro de fuga del servicio de hospitalizacion, con informacion sobre el cumplimiento estricto o no de la guia y aplicacion de la formula del indicador </t>
  </si>
  <si>
    <t>Número de historias clínicas de pacientes ambulatorios y hospitalarios tratados en la ESE con intento de suicidio en la vigencia objeto de evaluacion a quienes se les aplicó estrictamente la guía para prevención de suicidios adoptada por la entidad/Total historias clínicas de pacientes que registraron intento de suicidio durante la vigencia objeto de evaluacion.</t>
  </si>
  <si>
    <t xml:space="preserve">Informe conjunto del Comité de Historias Clínicas y del referente o equipo institucional para la gestion de seguridad del paciente  que como minimo contenga: Referencia al acto administrativo de adopcion de la guia para prevencion de suicidios  en pacientes hospitalizados, listado de pacientes tratados en la ESE con intento de suicidio con informacion sobre el cumplimiento estricto o no de la guia y aplicacion de la formula del indicador  </t>
  </si>
  <si>
    <t>Sumatoria total de los días calendario transcurridos entre la fecha en la cual el paciente solicita cita, por cualquier medio, para ser atendido en la consulta de psiquiatría y la fecha para la cual es asignada la cita en la vigencia objeto de evaluacion  / Número total de consultas de psiquiatría asignadas en la institución e la vigencia objeto de evaluacion</t>
  </si>
  <si>
    <t xml:space="preserve">Informe de: Subgerencia Científica o quien haga sus veces que como minimo contenga fuente de informacion  y la aplicación de la formula del indicador </t>
  </si>
  <si>
    <t>Obtuvo una calificacion inferior  a la vigencia anterior (indicador menor de 1.0)</t>
  </si>
  <si>
    <t>El resultado de la comparacion esta entre 1.0 y 1.10</t>
  </si>
  <si>
    <t>El resultado de la comparacion esta entre 1.11 y 1.19</t>
  </si>
  <si>
    <t>El resultado de la comparacion esta entre 0.51 y 0.70</t>
  </si>
  <si>
    <t>El resultado de la comparacion esta entre  0.71 y 0.89</t>
  </si>
  <si>
    <t>El resultado de la comparacion es mayor o igual a 0.90</t>
  </si>
  <si>
    <t xml:space="preserve">El resultado de la  arrojo un valor menor o igual a 0.50 o si la ESE no cuenta con plan operativo anual </t>
  </si>
  <si>
    <t>Si el indicador arroja  un valor   &gt;= 0,70</t>
  </si>
  <si>
    <t xml:space="preserve">Si en la vigencia evaluada la ESE registra deuda y la variacion interanual es positiva </t>
  </si>
  <si>
    <t xml:space="preserve">Si en la vigencia evaluada la ESE registra deuda y la variacion interanual arroja valor 0 </t>
  </si>
  <si>
    <t>Si en la vigencia evaluada la ESE registra deuda y la variacion interanual es negativa</t>
  </si>
  <si>
    <t>Si en la vigencia evaluada la ESE registra  valor cero (0)</t>
  </si>
  <si>
    <t>Si en la vigencia evaluada el gerente de la ESE  presento a la junta Directiva de la entidad un (1) informe de analisis de la prestacion de servicios de salud con base en RIPS o no presento informe</t>
  </si>
  <si>
    <t>Si el indicador arroja un valor menos de 0.80</t>
  </si>
  <si>
    <t>Si el indicador arroja un valor entre 0.80  y  0.90</t>
  </si>
  <si>
    <t>Si el indicador arroja un valor entre  0.91  y 0.99</t>
  </si>
  <si>
    <t>Si el indicador arroja un valor &gt; = 1</t>
  </si>
  <si>
    <t xml:space="preserve">Si en la vigencia evaluada el gerente de la ESE  no presento oportunamente la informacion en cumplimiento de la circular unica expedida por la superintendencia nacional de slaud o la norma que la sustituya </t>
  </si>
  <si>
    <t>Califique con 5 Si en la vigencia evaluada el gerente de la ESE   presento oportunamente la informacion en cumplimiento de la circular unica expedida por la superintendencia nacional de slaud o la norma que la sustituya</t>
  </si>
  <si>
    <t>Si en la vigencia evaluada el gerente de la ESE  no presento oportunamente la informacion en cumplimiento del decreto   2193 de 2004 compilado en la seccion 2, capitulo 8, titulo 3 parte 5 del libro 2 del decreto 780 de 2016 - Decreto unico reglamentario del sector salud y proteccion social o la norma que la sustituya.</t>
  </si>
  <si>
    <t xml:space="preserve">Califique con 5 Si en la vigencia evaluada el gerente de la ESE   presento oportunamente la informacion en cumplimiento del decreto   2193 de 2004 compilado en la seccion 2, capitulo 8, titulo 3 parte 5 del libro 2 del decreto 780 de 2016 - Decreto unico reglamentario del sector salud y proteccion social o la norma que la sustituya. </t>
  </si>
  <si>
    <t>Si en la vigencia evaluada el indicador orrojo un resultado menor de  0,30</t>
  </si>
  <si>
    <t>Si en la vigencia evaluada el indicador orrojo un resultado entre 0,30  y  0,55</t>
  </si>
  <si>
    <t>Si en la vigencia evaluada el indicador orrojo un resultado entre 0, 56  y  0,79</t>
  </si>
  <si>
    <t>Si en la vigencia evaluada el indicador orrojo un resultado &gt; = 0,80</t>
  </si>
  <si>
    <t>Si en la vigencia evaluada el indicador arrojo un resultado entre  15 y 19  días</t>
  </si>
  <si>
    <t>Si en la vigencia evaluada el indicador arrojo un resultado &gt; = 20  días</t>
  </si>
  <si>
    <t>Si en la vigencia evaluada el indicador arrojo un resultado rentre  11  y  14  días</t>
  </si>
  <si>
    <t>Si en la vigencia evaluada el indicador arrojo un resultado &lt; =  10  días</t>
  </si>
  <si>
    <t>El resultado de la comparacion mayor o igual a 1.20</t>
  </si>
  <si>
    <t>-</t>
  </si>
  <si>
    <t xml:space="preserve">La ese no realizo autoevaluacion en la vigencia </t>
  </si>
  <si>
    <t xml:space="preserve">El resultado de la comparacion arrojo un valor menor o igual a 0.50 </t>
  </si>
  <si>
    <t xml:space="preserve">La ESE  presento a la junta Directiva de la entidad un (2) informe de analisis de la prestacion de servicios de salud con base en RIPS </t>
  </si>
  <si>
    <t xml:space="preserve">La  ESE  presento a la junta Directiva de la entidad un (3) informe de analisis de la prestacion de servicios de salud con base en RIPS </t>
  </si>
  <si>
    <t xml:space="preserve">La  ESE  presento a la junta Directiva de la entidad un (4) informes de analisis de la prestacion de servicios de salud con base en RIPS </t>
  </si>
  <si>
    <t>Análisis de Mortalidad Intrahospitalaria</t>
  </si>
  <si>
    <t>Número de muertes intrahospitalarias mayores de 48 horas revisada en el comité respectivo en la vigencia objeto de evaluación / Total de muertes intrahospitalarias mayores de 48 horas en el vigencia objeto de evaluación</t>
  </si>
  <si>
    <t>Informe del referente o Equipo Institucional para la gestión de la Seguridad del Pacinete que como mínimo contenga: análisis de cada uno de los casos de muerte intrahospitalaria mayor de 48 horas y aplicsación de la formula del indicador</t>
  </si>
  <si>
    <t>Si en la vigencia evaluada el indicador orrojo un resultado menor de  0,51</t>
  </si>
  <si>
    <t>Si en la vigencia evaluada el indicador orrojo un resultado entre 0,51 y  0,70</t>
  </si>
  <si>
    <t>Si en la vigencia evaluada el indicador orrojo un resultado entre 0, 71  y  0,89</t>
  </si>
  <si>
    <t>Si en la vigencia evaluada el indicador orrojo un resultado &gt; = 0,90</t>
  </si>
  <si>
    <r>
      <t xml:space="preserve">VERSION: </t>
    </r>
    <r>
      <rPr>
        <sz val="11"/>
        <color theme="1"/>
        <rFont val="Arial Narrow"/>
        <family val="2"/>
      </rPr>
      <t xml:space="preserve"> 1</t>
    </r>
  </si>
  <si>
    <r>
      <t>FECHA:</t>
    </r>
    <r>
      <rPr>
        <sz val="11"/>
        <color theme="1"/>
        <rFont val="Arial Narrow"/>
        <family val="2"/>
      </rPr>
      <t xml:space="preserve"> 31  de marzo 2022</t>
    </r>
  </si>
  <si>
    <r>
      <t xml:space="preserve">CODIGO: </t>
    </r>
    <r>
      <rPr>
        <sz val="11"/>
        <color theme="1"/>
        <rFont val="Arial Narrow"/>
        <family val="2"/>
      </rPr>
      <t>F-DE-PL-14</t>
    </r>
  </si>
  <si>
    <t>No cumple</t>
  </si>
  <si>
    <t>Cumple</t>
  </si>
  <si>
    <t>NA</t>
  </si>
  <si>
    <t>cumple</t>
  </si>
  <si>
    <t>4, 11</t>
  </si>
  <si>
    <t>8, 11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</si>
</sst>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10" x14ac:knownFonts="1">
    <font>
      <sz val="11"/>
      <color theme="1"/>
      <name val="Calibri"/>
      <family val="2"/>
      <scheme val="minor"/>
    </font>
    <font>
      <b/>
      <i/>
      <sz val="14"/>
      <color theme="1"/>
      <name val="Calibri"/>
      <family val="2"/>
      <scheme val="minor"/>
    </font>
    <font>
      <sz val="11"/>
      <color rgb="FF000000"/>
      <name val="Calibri"/>
      <family val="2"/>
    </font>
    <font>
      <b/>
      <i/>
      <sz val="11"/>
      <color rgb="FF000000"/>
      <name val="Calibri"/>
      <family val="2"/>
    </font>
    <font>
      <b/>
      <i/>
      <sz val="12"/>
      <color rgb="FF000000"/>
      <name val="Calibri"/>
      <family val="2"/>
    </font>
    <font>
      <sz val="12"/>
      <color rgb="FF000000"/>
      <name val="Calibri"/>
      <family val="2"/>
    </font>
    <font>
      <sz val="14"/>
      <color rgb="FF000000"/>
      <name val="Calibri"/>
      <family val="2"/>
    </font>
    <font>
      <sz val="11"/>
      <color theme="1"/>
      <name val="Arial Narrow"/>
      <family val="2"/>
    </font>
    <font>
      <b/>
      <sz val="11"/>
      <color theme="1"/>
      <name val="Arial Narrow"/>
      <family val="2"/>
    </font>
    <font>
      <sz val="11"/>
      <name val="Arial Narrow"/>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D8D8D8"/>
        <bgColor indexed="64"/>
      </patternFill>
    </fill>
    <fill>
      <patternFill patternType="solid">
        <fgColor theme="2" tint="-9.9978637043366805E-2"/>
        <bgColor indexed="64"/>
      </patternFill>
    </fill>
    <fill>
      <patternFill patternType="solid">
        <fgColor rgb="FFF7F765"/>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rgb="FF000000"/>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rgb="FF000000"/>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medium">
        <color indexed="64"/>
      </top>
      <bottom/>
      <diagonal/>
    </border>
  </borders>
  <cellStyleXfs count="1">
    <xf numFmtId="0" fontId="0" fillId="0" borderId="0"/>
  </cellStyleXfs>
  <cellXfs count="210">
    <xf numFmtId="0" fontId="0" fillId="0" borderId="0" xfId="0"/>
    <xf numFmtId="0" fontId="0" fillId="0" borderId="0" xfId="0" applyAlignment="1">
      <alignment horizontal="center" vertical="center"/>
    </xf>
    <xf numFmtId="0" fontId="0" fillId="0" borderId="0" xfId="0" applyAlignment="1">
      <alignment vertical="center"/>
    </xf>
    <xf numFmtId="0" fontId="3" fillId="4" borderId="32" xfId="0" applyFont="1" applyFill="1" applyBorder="1" applyAlignment="1">
      <alignment horizontal="center" vertical="center" wrapText="1"/>
    </xf>
    <xf numFmtId="0" fontId="5" fillId="0" borderId="43" xfId="0" applyFont="1" applyBorder="1" applyAlignment="1">
      <alignment horizontal="center" vertical="center" wrapText="1"/>
    </xf>
    <xf numFmtId="0" fontId="5" fillId="0" borderId="4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5" xfId="0" applyFont="1" applyBorder="1" applyAlignment="1">
      <alignment vertical="center" wrapText="1"/>
    </xf>
    <xf numFmtId="0" fontId="2" fillId="0" borderId="42" xfId="0" applyFont="1" applyBorder="1" applyAlignment="1">
      <alignment vertical="center" wrapText="1"/>
    </xf>
    <xf numFmtId="0" fontId="5" fillId="0" borderId="41" xfId="0" applyFont="1" applyBorder="1" applyAlignment="1">
      <alignment vertical="center" wrapText="1"/>
    </xf>
    <xf numFmtId="0" fontId="2" fillId="0" borderId="41" xfId="0" applyFont="1" applyBorder="1" applyAlignment="1">
      <alignment horizontal="justify" vertical="center" wrapText="1"/>
    </xf>
    <xf numFmtId="0" fontId="2" fillId="0" borderId="41" xfId="0" applyFont="1" applyBorder="1" applyAlignment="1">
      <alignment vertical="center" wrapText="1"/>
    </xf>
    <xf numFmtId="0" fontId="2" fillId="0" borderId="42" xfId="0" applyFont="1" applyBorder="1" applyAlignment="1">
      <alignment horizontal="justify" vertical="center" wrapText="1"/>
    </xf>
    <xf numFmtId="0" fontId="2" fillId="0" borderId="40" xfId="0" applyFont="1" applyBorder="1" applyAlignment="1">
      <alignment horizontal="justify" vertical="center" wrapText="1"/>
    </xf>
    <xf numFmtId="0" fontId="3" fillId="4" borderId="24" xfId="0" applyFont="1" applyFill="1" applyBorder="1" applyAlignment="1">
      <alignment horizontal="center" vertical="center" wrapText="1"/>
    </xf>
    <xf numFmtId="0" fontId="2" fillId="0" borderId="46" xfId="0" applyFont="1" applyBorder="1" applyAlignment="1">
      <alignment vertical="center" wrapText="1"/>
    </xf>
    <xf numFmtId="0" fontId="2" fillId="0" borderId="50" xfId="0" applyFont="1" applyBorder="1" applyAlignment="1">
      <alignment vertical="center" wrapText="1"/>
    </xf>
    <xf numFmtId="0" fontId="2" fillId="0" borderId="0" xfId="0" applyFont="1" applyAlignment="1">
      <alignment horizontal="center" vertical="center" wrapText="1"/>
    </xf>
    <xf numFmtId="0" fontId="6" fillId="0" borderId="41"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44" xfId="0" applyFont="1" applyBorder="1" applyAlignment="1">
      <alignment horizontal="center" vertical="center" wrapText="1"/>
    </xf>
    <xf numFmtId="0" fontId="0" fillId="2" borderId="0" xfId="0" applyFill="1"/>
    <xf numFmtId="0" fontId="0" fillId="2" borderId="0" xfId="0" applyNumberFormat="1" applyFill="1"/>
    <xf numFmtId="0" fontId="0" fillId="2" borderId="0" xfId="0" applyFill="1" applyAlignment="1">
      <alignment horizontal="center" vertical="center"/>
    </xf>
    <xf numFmtId="0" fontId="0" fillId="2" borderId="0" xfId="0" applyFill="1" applyAlignment="1">
      <alignment vertical="center" wrapText="1"/>
    </xf>
    <xf numFmtId="0" fontId="0" fillId="2" borderId="0" xfId="0" applyFill="1" applyAlignment="1">
      <alignment horizontal="center"/>
    </xf>
    <xf numFmtId="0" fontId="0" fillId="2" borderId="0" xfId="0" applyFill="1" applyAlignment="1">
      <alignment horizontal="justify" vertical="top" wrapText="1"/>
    </xf>
    <xf numFmtId="0" fontId="0" fillId="2" borderId="0" xfId="0" applyFill="1" applyAlignment="1">
      <alignment vertical="top" wrapText="1"/>
    </xf>
    <xf numFmtId="0" fontId="7" fillId="2" borderId="0" xfId="0" applyFont="1" applyFill="1"/>
    <xf numFmtId="0" fontId="7" fillId="2" borderId="0" xfId="0" applyFont="1" applyFill="1" applyAlignment="1">
      <alignment vertical="center" wrapText="1"/>
    </xf>
    <xf numFmtId="0" fontId="7" fillId="2" borderId="0" xfId="0" applyFont="1" applyFill="1" applyAlignment="1">
      <alignment horizontal="center" vertical="center"/>
    </xf>
    <xf numFmtId="0" fontId="7" fillId="2" borderId="0" xfId="0" applyFont="1" applyFill="1" applyAlignment="1">
      <alignment horizontal="center"/>
    </xf>
    <xf numFmtId="0" fontId="7" fillId="2" borderId="0" xfId="0" applyNumberFormat="1" applyFont="1" applyFill="1"/>
    <xf numFmtId="0" fontId="8" fillId="3" borderId="5"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7" fillId="2" borderId="1" xfId="0" applyFont="1" applyFill="1" applyBorder="1" applyAlignment="1">
      <alignment horizontal="center" vertical="center" wrapText="1"/>
    </xf>
    <xf numFmtId="0" fontId="7" fillId="2" borderId="7" xfId="0" applyFont="1" applyFill="1" applyBorder="1" applyAlignment="1">
      <alignment horizontal="justify" vertical="top" wrapText="1"/>
    </xf>
    <xf numFmtId="0" fontId="7" fillId="2" borderId="6" xfId="0" applyFont="1" applyFill="1" applyBorder="1" applyAlignment="1">
      <alignment horizontal="justify" vertical="top" wrapText="1"/>
    </xf>
    <xf numFmtId="0" fontId="7" fillId="2" borderId="5" xfId="0" applyFont="1" applyFill="1" applyBorder="1" applyAlignment="1">
      <alignment horizontal="justify" vertical="top" wrapText="1"/>
    </xf>
    <xf numFmtId="0" fontId="7" fillId="2" borderId="5" xfId="0" applyFont="1" applyFill="1" applyBorder="1" applyAlignment="1">
      <alignment horizontal="center" vertical="center" wrapText="1"/>
    </xf>
    <xf numFmtId="0" fontId="7" fillId="2" borderId="5" xfId="0" applyFont="1" applyFill="1" applyBorder="1" applyAlignment="1">
      <alignment horizontal="left" vertical="center" wrapText="1"/>
    </xf>
    <xf numFmtId="0" fontId="7" fillId="2" borderId="1" xfId="0" applyFont="1" applyFill="1" applyBorder="1" applyAlignment="1">
      <alignment horizontal="justify" vertical="top" wrapText="1"/>
    </xf>
    <xf numFmtId="0" fontId="7" fillId="2" borderId="23" xfId="0" applyFont="1" applyFill="1" applyBorder="1" applyAlignment="1">
      <alignment horizontal="center" vertical="top" wrapText="1"/>
    </xf>
    <xf numFmtId="0" fontId="7" fillId="2" borderId="1" xfId="0" applyNumberFormat="1" applyFont="1" applyFill="1" applyBorder="1" applyAlignment="1">
      <alignment horizontal="center" vertical="center" wrapText="1"/>
    </xf>
    <xf numFmtId="165" fontId="7" fillId="2" borderId="1" xfId="0" applyNumberFormat="1" applyFont="1" applyFill="1" applyBorder="1" applyAlignment="1">
      <alignment vertical="center" wrapText="1"/>
    </xf>
    <xf numFmtId="4" fontId="7" fillId="2" borderId="47" xfId="0" applyNumberFormat="1" applyFont="1" applyFill="1" applyBorder="1" applyAlignment="1">
      <alignment horizontal="center" vertical="center" wrapText="1"/>
    </xf>
    <xf numFmtId="0" fontId="7" fillId="2" borderId="7" xfId="0" applyFont="1" applyFill="1" applyBorder="1" applyAlignment="1">
      <alignment horizontal="justify" vertical="center" wrapText="1"/>
    </xf>
    <xf numFmtId="0" fontId="7" fillId="2" borderId="7"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6" xfId="0" applyNumberFormat="1" applyFont="1" applyFill="1" applyBorder="1" applyAlignment="1">
      <alignment horizontal="center" vertical="center" wrapText="1"/>
    </xf>
    <xf numFmtId="165" fontId="7" fillId="2" borderId="5" xfId="0" applyNumberFormat="1" applyFont="1" applyFill="1" applyBorder="1" applyAlignment="1">
      <alignment vertical="center" wrapText="1"/>
    </xf>
    <xf numFmtId="0" fontId="7" fillId="2" borderId="41" xfId="0" applyFont="1" applyFill="1" applyBorder="1" applyAlignment="1">
      <alignment horizontal="center" vertical="center" wrapText="1"/>
    </xf>
    <xf numFmtId="0" fontId="7" fillId="2" borderId="13" xfId="0" applyFont="1" applyFill="1" applyBorder="1" applyAlignment="1">
      <alignment horizontal="justify" vertical="top" wrapText="1"/>
    </xf>
    <xf numFmtId="0" fontId="7" fillId="2" borderId="13" xfId="0" applyFont="1" applyFill="1" applyBorder="1" applyAlignment="1">
      <alignment horizontal="justify" vertical="center" wrapText="1"/>
    </xf>
    <xf numFmtId="0" fontId="7" fillId="2" borderId="22" xfId="0" applyFont="1" applyFill="1" applyBorder="1" applyAlignment="1">
      <alignment horizontal="center" vertical="center" wrapText="1"/>
    </xf>
    <xf numFmtId="0" fontId="7" fillId="2" borderId="13" xfId="0" applyNumberFormat="1" applyFont="1" applyFill="1" applyBorder="1" applyAlignment="1">
      <alignment horizontal="center" vertical="center" wrapText="1"/>
    </xf>
    <xf numFmtId="0" fontId="7" fillId="2" borderId="34"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7" xfId="0" applyNumberFormat="1" applyFont="1" applyFill="1" applyBorder="1" applyAlignment="1">
      <alignment horizontal="center" vertical="center" wrapText="1"/>
    </xf>
    <xf numFmtId="165" fontId="7" fillId="2" borderId="1" xfId="0" applyNumberFormat="1" applyFont="1" applyFill="1" applyBorder="1" applyAlignment="1">
      <alignment horizontal="center" vertical="center" wrapText="1"/>
    </xf>
    <xf numFmtId="0" fontId="7" fillId="2" borderId="62" xfId="0" applyNumberFormat="1"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9" xfId="0" applyFont="1" applyFill="1" applyBorder="1" applyAlignment="1">
      <alignment horizontal="justify" vertical="center" wrapText="1"/>
    </xf>
    <xf numFmtId="0" fontId="7" fillId="2" borderId="9" xfId="0" applyFont="1" applyFill="1" applyBorder="1" applyAlignment="1">
      <alignment horizontal="justify" vertical="top" wrapText="1"/>
    </xf>
    <xf numFmtId="0" fontId="7" fillId="2" borderId="21" xfId="0" applyFont="1" applyFill="1" applyBorder="1" applyAlignment="1">
      <alignment horizontal="center" vertical="center" wrapText="1"/>
    </xf>
    <xf numFmtId="0" fontId="7" fillId="2" borderId="46" xfId="0" applyNumberFormat="1"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23" xfId="0" applyFont="1" applyFill="1" applyBorder="1" applyAlignment="1">
      <alignment horizontal="center" vertical="center" wrapText="1"/>
    </xf>
    <xf numFmtId="2" fontId="7" fillId="2" borderId="7" xfId="0" applyNumberFormat="1" applyFont="1" applyFill="1" applyBorder="1" applyAlignment="1">
      <alignment horizontal="center" vertical="center" wrapText="1"/>
    </xf>
    <xf numFmtId="165" fontId="7" fillId="2" borderId="23"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5" xfId="0" applyFont="1" applyFill="1" applyBorder="1" applyAlignment="1">
      <alignment horizontal="justify" vertical="center" wrapText="1"/>
    </xf>
    <xf numFmtId="0" fontId="7" fillId="2" borderId="2" xfId="0"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48" xfId="0" applyNumberFormat="1" applyFont="1" applyFill="1" applyBorder="1" applyAlignment="1">
      <alignment horizontal="center" vertical="center" wrapText="1"/>
    </xf>
    <xf numFmtId="0" fontId="7" fillId="2" borderId="0" xfId="0" applyFont="1" applyFill="1" applyAlignment="1">
      <alignment horizontal="justify" vertical="top" wrapText="1"/>
    </xf>
    <xf numFmtId="0" fontId="7" fillId="3" borderId="33" xfId="0" applyFont="1" applyFill="1" applyBorder="1" applyAlignment="1">
      <alignment horizontal="center" vertical="center" wrapText="1"/>
    </xf>
    <xf numFmtId="0" fontId="7" fillId="3" borderId="34" xfId="0" applyFont="1" applyFill="1" applyBorder="1" applyAlignment="1">
      <alignment horizontal="center" vertical="center" wrapText="1"/>
    </xf>
    <xf numFmtId="0" fontId="7" fillId="2" borderId="0" xfId="0" applyFont="1" applyFill="1" applyAlignment="1">
      <alignment vertical="top" wrapText="1"/>
    </xf>
    <xf numFmtId="0" fontId="7" fillId="2" borderId="13" xfId="0" applyFont="1" applyFill="1" applyBorder="1" applyAlignment="1">
      <alignment horizontal="left" vertical="center" wrapText="1"/>
    </xf>
    <xf numFmtId="0" fontId="7" fillId="2" borderId="22" xfId="0" applyFont="1" applyFill="1" applyBorder="1" applyAlignment="1">
      <alignment horizontal="center" vertical="top" wrapText="1"/>
    </xf>
    <xf numFmtId="0" fontId="7" fillId="2" borderId="34" xfId="0" applyNumberFormat="1"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18" xfId="0" applyNumberFormat="1" applyFont="1" applyFill="1" applyBorder="1" applyAlignment="1">
      <alignment horizontal="center" vertical="center" wrapText="1"/>
    </xf>
    <xf numFmtId="0" fontId="8" fillId="3" borderId="39" xfId="0" applyFont="1" applyFill="1" applyBorder="1" applyAlignment="1">
      <alignment horizontal="center" vertical="center" wrapText="1"/>
    </xf>
    <xf numFmtId="0" fontId="8" fillId="3" borderId="45" xfId="0" applyNumberFormat="1" applyFont="1" applyFill="1" applyBorder="1" applyAlignment="1">
      <alignment horizontal="center" vertical="center" wrapText="1"/>
    </xf>
    <xf numFmtId="0" fontId="8" fillId="3" borderId="19" xfId="0" applyNumberFormat="1" applyFont="1" applyFill="1" applyBorder="1" applyAlignment="1">
      <alignment horizontal="center" vertical="center" wrapText="1"/>
    </xf>
    <xf numFmtId="0" fontId="8" fillId="3" borderId="55" xfId="0" applyFont="1" applyFill="1" applyBorder="1" applyAlignment="1">
      <alignment horizontal="center" vertical="center" wrapText="1"/>
    </xf>
    <xf numFmtId="0" fontId="8" fillId="3" borderId="4" xfId="0" applyFont="1" applyFill="1" applyBorder="1" applyAlignment="1">
      <alignment vertical="center" wrapText="1"/>
    </xf>
    <xf numFmtId="0" fontId="8" fillId="3" borderId="2" xfId="0" applyFont="1" applyFill="1" applyBorder="1" applyAlignment="1">
      <alignment vertical="center" wrapText="1"/>
    </xf>
    <xf numFmtId="0" fontId="8" fillId="5" borderId="30" xfId="0" applyNumberFormat="1" applyFont="1" applyFill="1" applyBorder="1" applyAlignment="1">
      <alignment vertical="center"/>
    </xf>
    <xf numFmtId="0" fontId="8" fillId="5" borderId="31" xfId="0" applyNumberFormat="1" applyFont="1" applyFill="1" applyBorder="1" applyAlignment="1">
      <alignment vertical="center"/>
    </xf>
    <xf numFmtId="0" fontId="8" fillId="5" borderId="31" xfId="0" applyFont="1" applyFill="1" applyBorder="1" applyAlignment="1">
      <alignment vertical="center"/>
    </xf>
    <xf numFmtId="164" fontId="8" fillId="5" borderId="24" xfId="0" applyNumberFormat="1" applyFont="1" applyFill="1" applyBorder="1" applyAlignment="1">
      <alignment horizontal="center" vertical="center"/>
    </xf>
    <xf numFmtId="0" fontId="8" fillId="3" borderId="27" xfId="0" applyFont="1" applyFill="1" applyBorder="1" applyAlignment="1">
      <alignment horizontal="center" vertical="center" wrapText="1"/>
    </xf>
    <xf numFmtId="0" fontId="2" fillId="0" borderId="47"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36" xfId="0" applyFont="1" applyBorder="1" applyAlignment="1">
      <alignment horizontal="center" vertical="center" wrapText="1"/>
    </xf>
    <xf numFmtId="0" fontId="8" fillId="2" borderId="11" xfId="0" applyFont="1" applyFill="1" applyBorder="1" applyAlignment="1">
      <alignment horizontal="center" vertical="center" wrapText="1"/>
    </xf>
    <xf numFmtId="0" fontId="8" fillId="5" borderId="30" xfId="0" applyFont="1" applyFill="1" applyBorder="1" applyAlignment="1">
      <alignment horizontal="center" vertical="center"/>
    </xf>
    <xf numFmtId="0" fontId="8" fillId="5" borderId="31" xfId="0" applyFont="1" applyFill="1" applyBorder="1" applyAlignment="1">
      <alignment horizontal="center" vertical="center"/>
    </xf>
    <xf numFmtId="0" fontId="8" fillId="3" borderId="25"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7" fillId="3" borderId="51"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8" fillId="3" borderId="52" xfId="0" applyNumberFormat="1" applyFont="1" applyFill="1" applyBorder="1" applyAlignment="1">
      <alignment horizontal="center" vertical="center" wrapText="1"/>
    </xf>
    <xf numFmtId="0" fontId="8" fillId="3" borderId="12" xfId="0" applyNumberFormat="1" applyFont="1" applyFill="1" applyBorder="1" applyAlignment="1">
      <alignment horizontal="center" vertical="center" wrapText="1"/>
    </xf>
    <xf numFmtId="0" fontId="8" fillId="3" borderId="5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7" fillId="2" borderId="48" xfId="0" applyNumberFormat="1" applyFont="1" applyFill="1" applyBorder="1" applyAlignment="1">
      <alignment horizontal="center" vertical="center" wrapText="1"/>
    </xf>
    <xf numFmtId="0" fontId="7" fillId="2" borderId="49"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7" xfId="0" applyNumberFormat="1"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35" xfId="0" applyFont="1" applyFill="1" applyBorder="1" applyAlignment="1">
      <alignment horizontal="center" vertical="center" wrapText="1"/>
    </xf>
    <xf numFmtId="0" fontId="7" fillId="3" borderId="36"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37" xfId="0" applyFont="1" applyFill="1" applyBorder="1" applyAlignment="1">
      <alignment horizontal="center" vertical="center" wrapText="1"/>
    </xf>
    <xf numFmtId="0" fontId="7" fillId="3" borderId="57" xfId="0" applyFont="1" applyFill="1" applyBorder="1" applyAlignment="1">
      <alignment horizontal="center" vertical="center" wrapText="1"/>
    </xf>
    <xf numFmtId="0" fontId="8" fillId="3" borderId="48" xfId="0" applyNumberFormat="1" applyFont="1" applyFill="1" applyBorder="1" applyAlignment="1">
      <alignment horizontal="center" vertical="center" wrapText="1"/>
    </xf>
    <xf numFmtId="0" fontId="8" fillId="3" borderId="40" xfId="0" applyNumberFormat="1"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0" fontId="8" fillId="3" borderId="16" xfId="0" applyNumberFormat="1"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53" xfId="0" applyFont="1" applyFill="1" applyBorder="1" applyAlignment="1">
      <alignment horizontal="center" vertical="center" wrapText="1"/>
    </xf>
    <xf numFmtId="0" fontId="7" fillId="3" borderId="9" xfId="0" applyFont="1" applyFill="1" applyBorder="1" applyAlignment="1">
      <alignment horizontal="center" vertical="center" wrapText="1"/>
    </xf>
    <xf numFmtId="165" fontId="7" fillId="2" borderId="45" xfId="0" applyNumberFormat="1" applyFont="1" applyFill="1" applyBorder="1" applyAlignment="1">
      <alignment horizontal="center" vertical="center" wrapText="1"/>
    </xf>
    <xf numFmtId="165" fontId="7" fillId="2" borderId="40"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6"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6" xfId="0" applyNumberFormat="1" applyFont="1" applyFill="1" applyBorder="1" applyAlignment="1">
      <alignment horizontal="center" vertical="center" wrapText="1"/>
    </xf>
    <xf numFmtId="165" fontId="7" fillId="2" borderId="2" xfId="0" applyNumberFormat="1" applyFont="1" applyFill="1" applyBorder="1" applyAlignment="1">
      <alignment horizontal="center" vertical="center" wrapText="1"/>
    </xf>
    <xf numFmtId="165" fontId="7" fillId="2" borderId="4" xfId="0" applyNumberFormat="1" applyFont="1" applyFill="1" applyBorder="1" applyAlignment="1">
      <alignment horizontal="center" vertical="center" wrapText="1"/>
    </xf>
    <xf numFmtId="0" fontId="7" fillId="2" borderId="42" xfId="0" applyNumberFormat="1" applyFont="1" applyFill="1" applyBorder="1" applyAlignment="1">
      <alignment horizontal="center" vertical="center" wrapText="1"/>
    </xf>
    <xf numFmtId="0" fontId="7" fillId="2" borderId="3" xfId="0" applyFont="1" applyFill="1" applyBorder="1" applyAlignment="1">
      <alignment horizontal="center" vertical="center" wrapText="1"/>
    </xf>
    <xf numFmtId="0" fontId="8" fillId="2" borderId="58"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5"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7" fillId="2" borderId="5" xfId="0" applyFont="1" applyFill="1" applyBorder="1" applyAlignment="1">
      <alignment horizontal="center" vertical="top" wrapText="1"/>
    </xf>
    <xf numFmtId="0" fontId="7" fillId="2" borderId="7" xfId="0" applyFont="1" applyFill="1" applyBorder="1" applyAlignment="1">
      <alignment horizontal="center" vertical="top" wrapText="1"/>
    </xf>
    <xf numFmtId="0" fontId="7" fillId="2" borderId="16" xfId="0" applyNumberFormat="1" applyFont="1" applyFill="1" applyBorder="1" applyAlignment="1">
      <alignment horizontal="center" vertical="center" wrapText="1"/>
    </xf>
    <xf numFmtId="165" fontId="7" fillId="2" borderId="59" xfId="0" applyNumberFormat="1" applyFont="1" applyFill="1" applyBorder="1" applyAlignment="1">
      <alignment horizontal="center" vertical="center" wrapText="1"/>
    </xf>
    <xf numFmtId="165" fontId="7" fillId="2" borderId="60" xfId="0" applyNumberFormat="1" applyFont="1" applyFill="1" applyBorder="1" applyAlignment="1">
      <alignment horizontal="center" vertical="center" wrapText="1"/>
    </xf>
    <xf numFmtId="165" fontId="7" fillId="2" borderId="61" xfId="0" applyNumberFormat="1" applyFont="1" applyFill="1" applyBorder="1" applyAlignment="1">
      <alignment horizontal="center" vertical="center" wrapText="1"/>
    </xf>
    <xf numFmtId="0" fontId="7" fillId="2" borderId="40" xfId="0" applyNumberFormat="1" applyFont="1" applyFill="1" applyBorder="1" applyAlignment="1">
      <alignment horizontal="center" vertical="center" wrapText="1"/>
    </xf>
    <xf numFmtId="0" fontId="8" fillId="3" borderId="54"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2" borderId="1" xfId="0" applyFont="1" applyFill="1" applyBorder="1" applyAlignment="1">
      <alignment horizontal="center"/>
    </xf>
    <xf numFmtId="0" fontId="8" fillId="2" borderId="1" xfId="0" applyFont="1" applyFill="1" applyBorder="1" applyAlignment="1">
      <alignment horizontal="center" vertical="center"/>
    </xf>
    <xf numFmtId="0" fontId="8" fillId="2" borderId="1" xfId="0" applyFont="1" applyFill="1" applyBorder="1" applyAlignment="1">
      <alignment horizontal="left" vertical="center"/>
    </xf>
    <xf numFmtId="0" fontId="1" fillId="0" borderId="0" xfId="0" applyFont="1" applyAlignment="1">
      <alignment horizontal="center"/>
    </xf>
    <xf numFmtId="0" fontId="4" fillId="0" borderId="45" xfId="0" applyFont="1" applyBorder="1" applyAlignment="1">
      <alignment horizontal="center" vertical="center" wrapText="1"/>
    </xf>
    <xf numFmtId="0" fontId="4" fillId="0" borderId="42" xfId="0" applyFont="1" applyBorder="1" applyAlignment="1">
      <alignment horizontal="center" vertical="center" wrapText="1"/>
    </xf>
    <xf numFmtId="0" fontId="3" fillId="0" borderId="1"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1"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40" xfId="0" applyFont="1" applyBorder="1" applyAlignment="1">
      <alignment horizontal="center" vertical="center" wrapText="1"/>
    </xf>
    <xf numFmtId="0" fontId="8" fillId="3" borderId="9"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7" fillId="6" borderId="6" xfId="0" applyNumberFormat="1"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45" xfId="0" applyNumberFormat="1"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23" xfId="0" applyFont="1" applyFill="1" applyBorder="1" applyAlignment="1">
      <alignment horizontal="center" vertical="center" wrapText="1"/>
    </xf>
    <xf numFmtId="0" fontId="7" fillId="6" borderId="42" xfId="0" applyNumberFormat="1" applyFont="1" applyFill="1" applyBorder="1" applyAlignment="1">
      <alignment horizontal="center" vertical="center" wrapText="1"/>
    </xf>
    <xf numFmtId="0" fontId="7" fillId="6" borderId="7"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7" fillId="6" borderId="7" xfId="0" applyFont="1" applyFill="1" applyBorder="1" applyAlignment="1">
      <alignment vertical="center" wrapText="1"/>
    </xf>
    <xf numFmtId="0" fontId="7" fillId="6" borderId="7" xfId="0" applyNumberFormat="1" applyFont="1" applyFill="1" applyBorder="1" applyAlignment="1">
      <alignment horizontal="center" vertical="center" wrapText="1"/>
    </xf>
    <xf numFmtId="0" fontId="7" fillId="6" borderId="4" xfId="0" applyFont="1" applyFill="1" applyBorder="1" applyAlignment="1">
      <alignment horizontal="center" vertical="center" wrapText="1"/>
    </xf>
    <xf numFmtId="0" fontId="7" fillId="6" borderId="1" xfId="0" applyFont="1" applyFill="1" applyBorder="1" applyAlignment="1">
      <alignment horizontal="left" vertical="center" wrapText="1"/>
    </xf>
    <xf numFmtId="0" fontId="8" fillId="6" borderId="1" xfId="0" applyFont="1" applyFill="1" applyBorder="1" applyAlignment="1">
      <alignment horizontal="center" vertical="center" wrapText="1"/>
    </xf>
    <xf numFmtId="0" fontId="7" fillId="6" borderId="1" xfId="0" applyFont="1" applyFill="1" applyBorder="1" applyAlignment="1">
      <alignment horizontal="justify" vertical="center" wrapText="1"/>
    </xf>
    <xf numFmtId="0" fontId="7" fillId="6" borderId="1" xfId="0" applyNumberFormat="1" applyFont="1" applyFill="1" applyBorder="1" applyAlignment="1">
      <alignment horizontal="center" vertical="center" wrapText="1"/>
    </xf>
    <xf numFmtId="0" fontId="7" fillId="6" borderId="46" xfId="0" applyNumberFormat="1"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F7F7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361950</xdr:colOff>
      <xdr:row>0</xdr:row>
      <xdr:rowOff>19051</xdr:rowOff>
    </xdr:from>
    <xdr:to>
      <xdr:col>2</xdr:col>
      <xdr:colOff>457200</xdr:colOff>
      <xdr:row>3</xdr:row>
      <xdr:rowOff>180975</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63" t="18937" r="7273" b="31586"/>
        <a:stretch/>
      </xdr:blipFill>
      <xdr:spPr bwMode="auto">
        <a:xfrm>
          <a:off x="361950" y="19051"/>
          <a:ext cx="1933575" cy="695324"/>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5"/>
  <sheetViews>
    <sheetView tabSelected="1" topLeftCell="A13" zoomScaleNormal="100" workbookViewId="0">
      <selection activeCell="G32" sqref="G32"/>
    </sheetView>
  </sheetViews>
  <sheetFormatPr baseColWidth="10" defaultRowHeight="15" x14ac:dyDescent="0.25"/>
  <cols>
    <col min="1" max="1" width="21.7109375" style="22" customWidth="1"/>
    <col min="2" max="2" width="5.85546875" style="22" customWidth="1"/>
    <col min="3" max="3" width="9.85546875" style="25" customWidth="1"/>
    <col min="4" max="4" width="30.28515625" style="22" customWidth="1"/>
    <col min="5" max="5" width="37.7109375" style="22" customWidth="1"/>
    <col min="6" max="6" width="14.5703125" style="24" customWidth="1"/>
    <col min="7" max="7" width="39.5703125" style="26" customWidth="1"/>
    <col min="8" max="8" width="23" style="22" customWidth="1"/>
    <col min="9" max="9" width="11.7109375" style="22" customWidth="1"/>
    <col min="10" max="10" width="11.5703125" style="22" customWidth="1"/>
    <col min="11" max="11" width="12.42578125" style="22" customWidth="1"/>
    <col min="12" max="12" width="9.5703125" style="22" bestFit="1" customWidth="1"/>
    <col min="13" max="13" width="15.42578125" style="23" bestFit="1" customWidth="1"/>
    <col min="14" max="14" width="16" style="22" bestFit="1" customWidth="1"/>
    <col min="15" max="15" width="15.42578125" style="22" bestFit="1" customWidth="1"/>
    <col min="16" max="16" width="16.28515625" style="24" bestFit="1" customWidth="1"/>
    <col min="17" max="16384" width="11.42578125" style="22"/>
  </cols>
  <sheetData>
    <row r="1" spans="1:16" s="29" customFormat="1" ht="19.5" customHeight="1" x14ac:dyDescent="0.3">
      <c r="A1" s="173"/>
      <c r="B1" s="173"/>
      <c r="C1" s="173"/>
      <c r="D1" s="174" t="s">
        <v>61</v>
      </c>
      <c r="E1" s="174"/>
      <c r="F1" s="174"/>
      <c r="G1" s="174"/>
      <c r="H1" s="174"/>
      <c r="I1" s="174"/>
      <c r="J1" s="174"/>
      <c r="K1" s="175" t="s">
        <v>163</v>
      </c>
      <c r="L1" s="175"/>
      <c r="M1" s="175"/>
      <c r="N1" s="175"/>
      <c r="O1" s="175"/>
      <c r="P1" s="175"/>
    </row>
    <row r="2" spans="1:16" s="29" customFormat="1" ht="9" customHeight="1" x14ac:dyDescent="0.3">
      <c r="A2" s="173"/>
      <c r="B2" s="173"/>
      <c r="C2" s="173"/>
      <c r="D2" s="174"/>
      <c r="E2" s="174"/>
      <c r="F2" s="174"/>
      <c r="G2" s="174"/>
      <c r="H2" s="174"/>
      <c r="I2" s="174"/>
      <c r="J2" s="174"/>
      <c r="K2" s="175"/>
      <c r="L2" s="175"/>
      <c r="M2" s="175"/>
      <c r="N2" s="175"/>
      <c r="O2" s="175"/>
      <c r="P2" s="175"/>
    </row>
    <row r="3" spans="1:16" s="29" customFormat="1" ht="13.5" customHeight="1" x14ac:dyDescent="0.3">
      <c r="A3" s="173"/>
      <c r="B3" s="173"/>
      <c r="C3" s="173"/>
      <c r="D3" s="174" t="s">
        <v>62</v>
      </c>
      <c r="E3" s="174"/>
      <c r="F3" s="174"/>
      <c r="G3" s="174"/>
      <c r="H3" s="174"/>
      <c r="I3" s="174"/>
      <c r="J3" s="174"/>
      <c r="K3" s="175" t="s">
        <v>165</v>
      </c>
      <c r="L3" s="175"/>
      <c r="M3" s="175"/>
      <c r="N3" s="175"/>
      <c r="O3" s="175"/>
      <c r="P3" s="175"/>
    </row>
    <row r="4" spans="1:16" s="29" customFormat="1" ht="18" customHeight="1" x14ac:dyDescent="0.3">
      <c r="A4" s="173"/>
      <c r="B4" s="173"/>
      <c r="C4" s="173"/>
      <c r="D4" s="174"/>
      <c r="E4" s="174"/>
      <c r="F4" s="174"/>
      <c r="G4" s="174"/>
      <c r="H4" s="174"/>
      <c r="I4" s="174"/>
      <c r="J4" s="174"/>
      <c r="K4" s="175" t="s">
        <v>164</v>
      </c>
      <c r="L4" s="175"/>
      <c r="M4" s="175"/>
      <c r="N4" s="175"/>
      <c r="O4" s="175"/>
      <c r="P4" s="175"/>
    </row>
    <row r="5" spans="1:16" s="29" customFormat="1" ht="17.25" thickBot="1" x14ac:dyDescent="0.35">
      <c r="C5" s="30"/>
      <c r="F5" s="31"/>
      <c r="G5" s="32"/>
      <c r="M5" s="33"/>
      <c r="P5" s="31"/>
    </row>
    <row r="6" spans="1:16" s="29" customFormat="1" ht="68.25" customHeight="1" x14ac:dyDescent="0.3">
      <c r="A6" s="87" t="s">
        <v>2</v>
      </c>
      <c r="B6" s="88" t="s">
        <v>0</v>
      </c>
      <c r="C6" s="88" t="s">
        <v>3</v>
      </c>
      <c r="D6" s="88" t="s">
        <v>1</v>
      </c>
      <c r="E6" s="88" t="s">
        <v>4</v>
      </c>
      <c r="F6" s="88" t="s">
        <v>5</v>
      </c>
      <c r="G6" s="89" t="s">
        <v>6</v>
      </c>
      <c r="H6" s="188" t="s">
        <v>81</v>
      </c>
      <c r="I6" s="188"/>
      <c r="J6" s="188"/>
      <c r="K6" s="188"/>
      <c r="L6" s="87" t="s">
        <v>37</v>
      </c>
      <c r="M6" s="90" t="s">
        <v>85</v>
      </c>
      <c r="N6" s="88" t="s">
        <v>38</v>
      </c>
      <c r="O6" s="91" t="s">
        <v>86</v>
      </c>
      <c r="P6" s="92" t="s">
        <v>89</v>
      </c>
    </row>
    <row r="7" spans="1:16" s="29" customFormat="1" ht="17.25" customHeight="1" x14ac:dyDescent="0.3">
      <c r="A7" s="118" t="s">
        <v>69</v>
      </c>
      <c r="B7" s="111" t="s">
        <v>70</v>
      </c>
      <c r="C7" s="111" t="s">
        <v>71</v>
      </c>
      <c r="D7" s="111" t="s">
        <v>72</v>
      </c>
      <c r="E7" s="111" t="s">
        <v>73</v>
      </c>
      <c r="F7" s="111" t="s">
        <v>74</v>
      </c>
      <c r="G7" s="111" t="s">
        <v>75</v>
      </c>
      <c r="H7" s="113" t="s">
        <v>76</v>
      </c>
      <c r="I7" s="114"/>
      <c r="J7" s="114"/>
      <c r="K7" s="115"/>
      <c r="L7" s="118" t="s">
        <v>82</v>
      </c>
      <c r="M7" s="136" t="s">
        <v>83</v>
      </c>
      <c r="N7" s="111" t="s">
        <v>84</v>
      </c>
      <c r="O7" s="171" t="s">
        <v>87</v>
      </c>
      <c r="P7" s="134" t="s">
        <v>88</v>
      </c>
    </row>
    <row r="8" spans="1:16" s="29" customFormat="1" ht="30" customHeight="1" thickBot="1" x14ac:dyDescent="0.35">
      <c r="A8" s="119"/>
      <c r="B8" s="112"/>
      <c r="C8" s="112"/>
      <c r="D8" s="112"/>
      <c r="E8" s="112"/>
      <c r="F8" s="112"/>
      <c r="G8" s="112"/>
      <c r="H8" s="34" t="s">
        <v>77</v>
      </c>
      <c r="I8" s="35" t="s">
        <v>78</v>
      </c>
      <c r="J8" s="35" t="s">
        <v>79</v>
      </c>
      <c r="K8" s="35" t="s">
        <v>80</v>
      </c>
      <c r="L8" s="119"/>
      <c r="M8" s="137"/>
      <c r="N8" s="112"/>
      <c r="O8" s="172"/>
      <c r="P8" s="135"/>
    </row>
    <row r="9" spans="1:16" s="29" customFormat="1" ht="66.75" customHeight="1" x14ac:dyDescent="0.3">
      <c r="A9" s="105" t="s">
        <v>7</v>
      </c>
      <c r="B9" s="189">
        <v>1</v>
      </c>
      <c r="C9" s="189" t="s">
        <v>8</v>
      </c>
      <c r="D9" s="189" t="s">
        <v>9</v>
      </c>
      <c r="E9" s="189" t="s">
        <v>10</v>
      </c>
      <c r="F9" s="190" t="s">
        <v>63</v>
      </c>
      <c r="G9" s="191" t="s">
        <v>64</v>
      </c>
      <c r="H9" s="192" t="s">
        <v>120</v>
      </c>
      <c r="I9" s="193" t="s">
        <v>121</v>
      </c>
      <c r="J9" s="193" t="s">
        <v>122</v>
      </c>
      <c r="K9" s="193" t="s">
        <v>149</v>
      </c>
      <c r="L9" s="194">
        <v>1</v>
      </c>
      <c r="M9" s="194">
        <v>1.1100000000000001</v>
      </c>
      <c r="N9" s="189">
        <v>3</v>
      </c>
      <c r="O9" s="195">
        <v>0.05</v>
      </c>
      <c r="P9" s="196">
        <f>N9*O9</f>
        <v>0.15000000000000002</v>
      </c>
    </row>
    <row r="10" spans="1:16" s="29" customFormat="1" ht="81.75" customHeight="1" x14ac:dyDescent="0.3">
      <c r="A10" s="105"/>
      <c r="B10" s="189"/>
      <c r="C10" s="189"/>
      <c r="D10" s="189"/>
      <c r="E10" s="189"/>
      <c r="F10" s="197" t="s">
        <v>65</v>
      </c>
      <c r="G10" s="198" t="s">
        <v>68</v>
      </c>
      <c r="H10" s="192"/>
      <c r="I10" s="189"/>
      <c r="J10" s="189"/>
      <c r="K10" s="189"/>
      <c r="L10" s="194"/>
      <c r="M10" s="194"/>
      <c r="N10" s="189"/>
      <c r="O10" s="195"/>
      <c r="P10" s="199"/>
    </row>
    <row r="11" spans="1:16" s="29" customFormat="1" ht="56.25" customHeight="1" x14ac:dyDescent="0.3">
      <c r="A11" s="105"/>
      <c r="B11" s="200"/>
      <c r="C11" s="200"/>
      <c r="D11" s="200"/>
      <c r="E11" s="200"/>
      <c r="F11" s="201" t="s">
        <v>66</v>
      </c>
      <c r="G11" s="198" t="s">
        <v>67</v>
      </c>
      <c r="H11" s="202" t="s">
        <v>151</v>
      </c>
      <c r="I11" s="200"/>
      <c r="J11" s="200"/>
      <c r="K11" s="200"/>
      <c r="L11" s="203"/>
      <c r="M11" s="203"/>
      <c r="N11" s="200"/>
      <c r="O11" s="204"/>
      <c r="P11" s="199"/>
    </row>
    <row r="12" spans="1:16" s="29" customFormat="1" ht="134.25" customHeight="1" x14ac:dyDescent="0.3">
      <c r="A12" s="105"/>
      <c r="B12" s="197">
        <v>2</v>
      </c>
      <c r="C12" s="197" t="s">
        <v>8</v>
      </c>
      <c r="D12" s="197" t="s">
        <v>11</v>
      </c>
      <c r="E12" s="205" t="s">
        <v>90</v>
      </c>
      <c r="F12" s="206" t="s">
        <v>92</v>
      </c>
      <c r="G12" s="198" t="s">
        <v>26</v>
      </c>
      <c r="H12" s="207" t="s">
        <v>152</v>
      </c>
      <c r="I12" s="197" t="s">
        <v>123</v>
      </c>
      <c r="J12" s="197" t="s">
        <v>124</v>
      </c>
      <c r="K12" s="197" t="s">
        <v>125</v>
      </c>
      <c r="L12" s="208">
        <v>0.8</v>
      </c>
      <c r="M12" s="208">
        <v>0.9</v>
      </c>
      <c r="N12" s="197">
        <v>5</v>
      </c>
      <c r="O12" s="198">
        <v>0.05</v>
      </c>
      <c r="P12" s="209">
        <f>N12*O12</f>
        <v>0.25</v>
      </c>
    </row>
    <row r="13" spans="1:16" s="29" customFormat="1" ht="165.75" customHeight="1" thickBot="1" x14ac:dyDescent="0.35">
      <c r="A13" s="157"/>
      <c r="B13" s="51">
        <v>3</v>
      </c>
      <c r="C13" s="51" t="s">
        <v>8</v>
      </c>
      <c r="D13" s="84" t="s">
        <v>12</v>
      </c>
      <c r="E13" s="84" t="s">
        <v>91</v>
      </c>
      <c r="F13" s="51" t="s">
        <v>92</v>
      </c>
      <c r="G13" s="85" t="s">
        <v>93</v>
      </c>
      <c r="H13" s="36" t="s">
        <v>126</v>
      </c>
      <c r="I13" s="37" t="s">
        <v>123</v>
      </c>
      <c r="J13" s="37" t="s">
        <v>124</v>
      </c>
      <c r="K13" s="37" t="s">
        <v>125</v>
      </c>
      <c r="L13" s="58">
        <v>0.83</v>
      </c>
      <c r="M13" s="58">
        <v>0.85</v>
      </c>
      <c r="N13" s="51">
        <v>3</v>
      </c>
      <c r="O13" s="57">
        <v>0.1</v>
      </c>
      <c r="P13" s="86">
        <f>N13*O13</f>
        <v>0.30000000000000004</v>
      </c>
    </row>
    <row r="14" spans="1:16" s="29" customFormat="1" ht="42.75" hidden="1" customHeight="1" x14ac:dyDescent="0.3">
      <c r="A14" s="87" t="s">
        <v>2</v>
      </c>
      <c r="B14" s="88" t="s">
        <v>0</v>
      </c>
      <c r="C14" s="88" t="s">
        <v>3</v>
      </c>
      <c r="D14" s="88" t="s">
        <v>1</v>
      </c>
      <c r="E14" s="88" t="s">
        <v>4</v>
      </c>
      <c r="F14" s="88" t="s">
        <v>5</v>
      </c>
      <c r="G14" s="89" t="s">
        <v>6</v>
      </c>
      <c r="H14" s="144" t="s">
        <v>81</v>
      </c>
      <c r="I14" s="144"/>
      <c r="J14" s="144"/>
      <c r="K14" s="144"/>
      <c r="L14" s="93"/>
      <c r="M14" s="90"/>
      <c r="N14" s="88"/>
      <c r="O14" s="94" t="s">
        <v>86</v>
      </c>
      <c r="P14" s="92" t="s">
        <v>89</v>
      </c>
    </row>
    <row r="15" spans="1:16" s="29" customFormat="1" ht="34.5" hidden="1" customHeight="1" x14ac:dyDescent="0.3">
      <c r="A15" s="118" t="s">
        <v>69</v>
      </c>
      <c r="B15" s="111" t="s">
        <v>70</v>
      </c>
      <c r="C15" s="111" t="s">
        <v>71</v>
      </c>
      <c r="D15" s="111" t="s">
        <v>72</v>
      </c>
      <c r="E15" s="111" t="s">
        <v>73</v>
      </c>
      <c r="F15" s="111" t="s">
        <v>74</v>
      </c>
      <c r="G15" s="111" t="s">
        <v>75</v>
      </c>
      <c r="H15" s="113" t="s">
        <v>76</v>
      </c>
      <c r="I15" s="114"/>
      <c r="J15" s="114"/>
      <c r="K15" s="115"/>
      <c r="L15" s="116"/>
      <c r="M15" s="136"/>
      <c r="N15" s="111"/>
      <c r="O15" s="158" t="s">
        <v>87</v>
      </c>
      <c r="P15" s="134" t="s">
        <v>88</v>
      </c>
    </row>
    <row r="16" spans="1:16" s="29" customFormat="1" ht="35.25" hidden="1" customHeight="1" thickBot="1" x14ac:dyDescent="0.35">
      <c r="A16" s="119"/>
      <c r="B16" s="112"/>
      <c r="C16" s="112"/>
      <c r="D16" s="112"/>
      <c r="E16" s="112"/>
      <c r="F16" s="112"/>
      <c r="G16" s="112"/>
      <c r="H16" s="35" t="s">
        <v>77</v>
      </c>
      <c r="I16" s="35" t="s">
        <v>78</v>
      </c>
      <c r="J16" s="35" t="s">
        <v>79</v>
      </c>
      <c r="K16" s="35" t="s">
        <v>80</v>
      </c>
      <c r="L16" s="117"/>
      <c r="M16" s="137"/>
      <c r="N16" s="112"/>
      <c r="O16" s="159"/>
      <c r="P16" s="135"/>
    </row>
    <row r="17" spans="1:16" s="29" customFormat="1" ht="60" customHeight="1" x14ac:dyDescent="0.3">
      <c r="A17" s="156" t="s">
        <v>35</v>
      </c>
      <c r="B17" s="124">
        <v>5</v>
      </c>
      <c r="C17" s="124" t="s">
        <v>8</v>
      </c>
      <c r="D17" s="124" t="s">
        <v>39</v>
      </c>
      <c r="E17" s="164" t="s">
        <v>94</v>
      </c>
      <c r="F17" s="124" t="s">
        <v>13</v>
      </c>
      <c r="G17" s="163" t="s">
        <v>14</v>
      </c>
      <c r="H17" s="124" t="s">
        <v>47</v>
      </c>
      <c r="I17" s="124" t="s">
        <v>48</v>
      </c>
      <c r="J17" s="124" t="s">
        <v>49</v>
      </c>
      <c r="K17" s="124" t="s">
        <v>50</v>
      </c>
      <c r="L17" s="122">
        <v>0.99</v>
      </c>
      <c r="M17" s="122">
        <v>1.8899999999999999E-6</v>
      </c>
      <c r="N17" s="124">
        <v>5</v>
      </c>
      <c r="O17" s="152">
        <f>0.05+(0.05/7)</f>
        <v>5.7142857142857148E-2</v>
      </c>
      <c r="P17" s="120">
        <f>N17*O17</f>
        <v>0.28571428571428575</v>
      </c>
    </row>
    <row r="18" spans="1:16" s="29" customFormat="1" ht="120" customHeight="1" x14ac:dyDescent="0.3">
      <c r="A18" s="105"/>
      <c r="B18" s="125"/>
      <c r="C18" s="125"/>
      <c r="D18" s="125"/>
      <c r="E18" s="165"/>
      <c r="F18" s="125"/>
      <c r="G18" s="160"/>
      <c r="H18" s="125"/>
      <c r="I18" s="125"/>
      <c r="J18" s="125"/>
      <c r="K18" s="125"/>
      <c r="L18" s="123"/>
      <c r="M18" s="123"/>
      <c r="N18" s="125"/>
      <c r="O18" s="153"/>
      <c r="P18" s="121"/>
    </row>
    <row r="19" spans="1:16" s="29" customFormat="1" ht="212.25" customHeight="1" x14ac:dyDescent="0.3">
      <c r="A19" s="105"/>
      <c r="B19" s="147">
        <v>6</v>
      </c>
      <c r="C19" s="155" t="s">
        <v>8</v>
      </c>
      <c r="D19" s="124" t="s">
        <v>95</v>
      </c>
      <c r="E19" s="162" t="s">
        <v>96</v>
      </c>
      <c r="F19" s="148" t="s">
        <v>97</v>
      </c>
      <c r="G19" s="163" t="s">
        <v>98</v>
      </c>
      <c r="H19" s="124" t="s">
        <v>51</v>
      </c>
      <c r="I19" s="124" t="s">
        <v>52</v>
      </c>
      <c r="J19" s="124" t="s">
        <v>53</v>
      </c>
      <c r="K19" s="124" t="s">
        <v>127</v>
      </c>
      <c r="L19" s="122">
        <v>0</v>
      </c>
      <c r="M19" s="122">
        <v>0.86</v>
      </c>
      <c r="N19" s="124">
        <v>5</v>
      </c>
      <c r="O19" s="167">
        <v>5.7142857142857148E-2</v>
      </c>
      <c r="P19" s="120">
        <f>N19*O19</f>
        <v>0.28571428571428575</v>
      </c>
    </row>
    <row r="20" spans="1:16" s="29" customFormat="1" ht="72" customHeight="1" x14ac:dyDescent="0.3">
      <c r="A20" s="105"/>
      <c r="B20" s="147"/>
      <c r="C20" s="155"/>
      <c r="D20" s="148"/>
      <c r="E20" s="149"/>
      <c r="F20" s="148"/>
      <c r="G20" s="155"/>
      <c r="H20" s="148"/>
      <c r="I20" s="148"/>
      <c r="J20" s="148"/>
      <c r="K20" s="148"/>
      <c r="L20" s="151"/>
      <c r="M20" s="151"/>
      <c r="N20" s="148"/>
      <c r="O20" s="168"/>
      <c r="P20" s="154"/>
    </row>
    <row r="21" spans="1:16" s="29" customFormat="1" ht="33.75" customHeight="1" x14ac:dyDescent="0.3">
      <c r="A21" s="105"/>
      <c r="B21" s="147"/>
      <c r="C21" s="155"/>
      <c r="D21" s="148"/>
      <c r="E21" s="149"/>
      <c r="F21" s="148"/>
      <c r="G21" s="155"/>
      <c r="H21" s="148"/>
      <c r="I21" s="148"/>
      <c r="J21" s="148"/>
      <c r="K21" s="148"/>
      <c r="L21" s="151"/>
      <c r="M21" s="151"/>
      <c r="N21" s="148"/>
      <c r="O21" s="168"/>
      <c r="P21" s="154"/>
    </row>
    <row r="22" spans="1:16" s="29" customFormat="1" ht="8.25" customHeight="1" thickBot="1" x14ac:dyDescent="0.35">
      <c r="A22" s="105"/>
      <c r="B22" s="147"/>
      <c r="C22" s="160"/>
      <c r="D22" s="161"/>
      <c r="E22" s="150"/>
      <c r="F22" s="125"/>
      <c r="G22" s="160"/>
      <c r="H22" s="161"/>
      <c r="I22" s="161"/>
      <c r="J22" s="161"/>
      <c r="K22" s="161"/>
      <c r="L22" s="166"/>
      <c r="M22" s="166"/>
      <c r="N22" s="161"/>
      <c r="O22" s="169"/>
      <c r="P22" s="170"/>
    </row>
    <row r="23" spans="1:16" s="29" customFormat="1" ht="45" hidden="1" customHeight="1" x14ac:dyDescent="0.3">
      <c r="A23" s="105"/>
      <c r="B23" s="88" t="s">
        <v>0</v>
      </c>
      <c r="C23" s="88" t="s">
        <v>3</v>
      </c>
      <c r="D23" s="88" t="s">
        <v>1</v>
      </c>
      <c r="E23" s="88" t="s">
        <v>4</v>
      </c>
      <c r="F23" s="88" t="s">
        <v>5</v>
      </c>
      <c r="G23" s="89" t="s">
        <v>6</v>
      </c>
      <c r="H23" s="144" t="s">
        <v>81</v>
      </c>
      <c r="I23" s="144"/>
      <c r="J23" s="144"/>
      <c r="K23" s="144"/>
      <c r="L23" s="93"/>
      <c r="M23" s="90"/>
      <c r="N23" s="88"/>
      <c r="O23" s="94" t="s">
        <v>86</v>
      </c>
      <c r="P23" s="92" t="s">
        <v>89</v>
      </c>
    </row>
    <row r="24" spans="1:16" s="29" customFormat="1" ht="15" hidden="1" customHeight="1" x14ac:dyDescent="0.3">
      <c r="A24" s="105"/>
      <c r="B24" s="111" t="s">
        <v>70</v>
      </c>
      <c r="C24" s="111" t="s">
        <v>71</v>
      </c>
      <c r="D24" s="111" t="s">
        <v>72</v>
      </c>
      <c r="E24" s="111" t="s">
        <v>73</v>
      </c>
      <c r="F24" s="111" t="s">
        <v>74</v>
      </c>
      <c r="G24" s="111" t="s">
        <v>75</v>
      </c>
      <c r="H24" s="113" t="s">
        <v>76</v>
      </c>
      <c r="I24" s="114"/>
      <c r="J24" s="114"/>
      <c r="K24" s="115"/>
      <c r="L24" s="116"/>
      <c r="M24" s="136"/>
      <c r="N24" s="111"/>
      <c r="O24" s="158" t="s">
        <v>87</v>
      </c>
      <c r="P24" s="134" t="s">
        <v>88</v>
      </c>
    </row>
    <row r="25" spans="1:16" s="29" customFormat="1" ht="117.75" hidden="1" customHeight="1" thickBot="1" x14ac:dyDescent="0.35">
      <c r="A25" s="105"/>
      <c r="B25" s="112"/>
      <c r="C25" s="112"/>
      <c r="D25" s="112"/>
      <c r="E25" s="112"/>
      <c r="F25" s="112"/>
      <c r="G25" s="112"/>
      <c r="H25" s="35" t="s">
        <v>77</v>
      </c>
      <c r="I25" s="35" t="s">
        <v>78</v>
      </c>
      <c r="J25" s="35" t="s">
        <v>79</v>
      </c>
      <c r="K25" s="35" t="s">
        <v>80</v>
      </c>
      <c r="L25" s="117"/>
      <c r="M25" s="137"/>
      <c r="N25" s="112"/>
      <c r="O25" s="159"/>
      <c r="P25" s="135"/>
    </row>
    <row r="26" spans="1:16" s="29" customFormat="1" ht="87.75" customHeight="1" x14ac:dyDescent="0.3">
      <c r="A26" s="105"/>
      <c r="B26" s="125">
        <v>7</v>
      </c>
      <c r="C26" s="148" t="s">
        <v>8</v>
      </c>
      <c r="D26" s="149" t="s">
        <v>18</v>
      </c>
      <c r="E26" s="38" t="s">
        <v>99</v>
      </c>
      <c r="F26" s="148" t="s">
        <v>19</v>
      </c>
      <c r="G26" s="155" t="s">
        <v>101</v>
      </c>
      <c r="H26" s="125" t="s">
        <v>128</v>
      </c>
      <c r="I26" s="148" t="s">
        <v>129</v>
      </c>
      <c r="J26" s="148" t="s">
        <v>130</v>
      </c>
      <c r="K26" s="148" t="s">
        <v>131</v>
      </c>
      <c r="L26" s="151">
        <v>0</v>
      </c>
      <c r="M26" s="151">
        <v>0</v>
      </c>
      <c r="N26" s="148">
        <v>5</v>
      </c>
      <c r="O26" s="152">
        <f>0.05+(0.05/7)</f>
        <v>5.7142857142857148E-2</v>
      </c>
      <c r="P26" s="154">
        <f>N26*O26</f>
        <v>0.28571428571428575</v>
      </c>
    </row>
    <row r="27" spans="1:16" s="29" customFormat="1" ht="165.75" customHeight="1" x14ac:dyDescent="0.3">
      <c r="A27" s="105"/>
      <c r="B27" s="147"/>
      <c r="C27" s="125"/>
      <c r="D27" s="150"/>
      <c r="E27" s="39" t="s">
        <v>100</v>
      </c>
      <c r="F27" s="125"/>
      <c r="G27" s="155"/>
      <c r="H27" s="147"/>
      <c r="I27" s="125"/>
      <c r="J27" s="125"/>
      <c r="K27" s="125"/>
      <c r="L27" s="123"/>
      <c r="M27" s="123"/>
      <c r="N27" s="125"/>
      <c r="O27" s="153"/>
      <c r="P27" s="121"/>
    </row>
    <row r="28" spans="1:16" s="29" customFormat="1" ht="84.75" customHeight="1" x14ac:dyDescent="0.3">
      <c r="A28" s="105"/>
      <c r="B28" s="147">
        <v>8</v>
      </c>
      <c r="C28" s="124" t="s">
        <v>8</v>
      </c>
      <c r="D28" s="163" t="s">
        <v>20</v>
      </c>
      <c r="E28" s="40" t="s">
        <v>102</v>
      </c>
      <c r="F28" s="163">
        <v>4</v>
      </c>
      <c r="G28" s="164" t="s">
        <v>103</v>
      </c>
      <c r="H28" s="148" t="s">
        <v>132</v>
      </c>
      <c r="I28" s="124" t="s">
        <v>153</v>
      </c>
      <c r="J28" s="124" t="s">
        <v>154</v>
      </c>
      <c r="K28" s="124" t="s">
        <v>155</v>
      </c>
      <c r="L28" s="122">
        <v>4</v>
      </c>
      <c r="M28" s="122">
        <v>4</v>
      </c>
      <c r="N28" s="124">
        <v>5</v>
      </c>
      <c r="O28" s="152">
        <f>0.05+(0.05/7)</f>
        <v>5.7142857142857148E-2</v>
      </c>
      <c r="P28" s="120">
        <f>N28*O28</f>
        <v>0.28571428571428575</v>
      </c>
    </row>
    <row r="29" spans="1:16" s="29" customFormat="1" ht="147" customHeight="1" x14ac:dyDescent="0.3">
      <c r="A29" s="105"/>
      <c r="B29" s="147"/>
      <c r="C29" s="125"/>
      <c r="D29" s="160"/>
      <c r="E29" s="38" t="s">
        <v>21</v>
      </c>
      <c r="F29" s="160"/>
      <c r="G29" s="165"/>
      <c r="H29" s="125"/>
      <c r="I29" s="125"/>
      <c r="J29" s="125"/>
      <c r="K29" s="125"/>
      <c r="L29" s="123"/>
      <c r="M29" s="123"/>
      <c r="N29" s="125"/>
      <c r="O29" s="153"/>
      <c r="P29" s="121"/>
    </row>
    <row r="30" spans="1:16" s="29" customFormat="1" ht="133.5" customHeight="1" x14ac:dyDescent="0.3">
      <c r="A30" s="105"/>
      <c r="B30" s="37">
        <v>9</v>
      </c>
      <c r="C30" s="41" t="s">
        <v>8</v>
      </c>
      <c r="D30" s="42" t="s">
        <v>22</v>
      </c>
      <c r="E30" s="43" t="s">
        <v>104</v>
      </c>
      <c r="F30" s="37" t="s">
        <v>105</v>
      </c>
      <c r="G30" s="44" t="s">
        <v>14</v>
      </c>
      <c r="H30" s="37" t="s">
        <v>133</v>
      </c>
      <c r="I30" s="37" t="s">
        <v>134</v>
      </c>
      <c r="J30" s="37" t="s">
        <v>135</v>
      </c>
      <c r="K30" s="37" t="s">
        <v>136</v>
      </c>
      <c r="L30" s="45">
        <v>1.34</v>
      </c>
      <c r="M30" s="45">
        <v>1.004</v>
      </c>
      <c r="N30" s="37">
        <v>5</v>
      </c>
      <c r="O30" s="46">
        <f>0.05+(0.05/7)</f>
        <v>5.7142857142857148E-2</v>
      </c>
      <c r="P30" s="47">
        <f>N30*O30</f>
        <v>0.28571428571428575</v>
      </c>
    </row>
    <row r="31" spans="1:16" s="29" customFormat="1" ht="158.25" customHeight="1" thickBot="1" x14ac:dyDescent="0.35">
      <c r="A31" s="105"/>
      <c r="B31" s="37">
        <v>10</v>
      </c>
      <c r="C31" s="37" t="s">
        <v>8</v>
      </c>
      <c r="D31" s="43" t="s">
        <v>23</v>
      </c>
      <c r="E31" s="48" t="s">
        <v>24</v>
      </c>
      <c r="F31" s="49" t="s">
        <v>25</v>
      </c>
      <c r="G31" s="50" t="s">
        <v>26</v>
      </c>
      <c r="H31" s="51" t="s">
        <v>137</v>
      </c>
      <c r="I31" s="138" t="s">
        <v>138</v>
      </c>
      <c r="J31" s="139"/>
      <c r="K31" s="140"/>
      <c r="L31" s="52" t="s">
        <v>166</v>
      </c>
      <c r="M31" s="52" t="s">
        <v>166</v>
      </c>
      <c r="N31" s="51">
        <v>0</v>
      </c>
      <c r="O31" s="53">
        <f>0.05+(0.05/7)</f>
        <v>5.7142857142857148E-2</v>
      </c>
      <c r="P31" s="54">
        <f>N31*O31</f>
        <v>0</v>
      </c>
    </row>
    <row r="32" spans="1:16" s="29" customFormat="1" ht="239.25" customHeight="1" thickBot="1" x14ac:dyDescent="0.35">
      <c r="A32" s="157"/>
      <c r="B32" s="51">
        <v>11</v>
      </c>
      <c r="C32" s="51" t="s">
        <v>8</v>
      </c>
      <c r="D32" s="55" t="s">
        <v>106</v>
      </c>
      <c r="E32" s="56" t="s">
        <v>107</v>
      </c>
      <c r="F32" s="51" t="s">
        <v>25</v>
      </c>
      <c r="G32" s="57" t="s">
        <v>28</v>
      </c>
      <c r="H32" s="51" t="s">
        <v>139</v>
      </c>
      <c r="I32" s="141" t="s">
        <v>140</v>
      </c>
      <c r="J32" s="142"/>
      <c r="K32" s="143"/>
      <c r="L32" s="58" t="s">
        <v>167</v>
      </c>
      <c r="M32" s="58" t="s">
        <v>169</v>
      </c>
      <c r="N32" s="57">
        <v>5</v>
      </c>
      <c r="O32" s="145">
        <f>0.05+(0.05/7)</f>
        <v>5.7142857142857148E-2</v>
      </c>
      <c r="P32" s="59">
        <f>N32*O32</f>
        <v>0.28571428571428575</v>
      </c>
    </row>
    <row r="33" spans="1:18" s="31" customFormat="1" ht="49.5" hidden="1" customHeight="1" x14ac:dyDescent="0.25">
      <c r="A33" s="87" t="s">
        <v>2</v>
      </c>
      <c r="B33" s="88" t="s">
        <v>0</v>
      </c>
      <c r="C33" s="88" t="s">
        <v>3</v>
      </c>
      <c r="D33" s="88" t="s">
        <v>1</v>
      </c>
      <c r="E33" s="88" t="s">
        <v>4</v>
      </c>
      <c r="F33" s="88" t="s">
        <v>5</v>
      </c>
      <c r="G33" s="89" t="s">
        <v>6</v>
      </c>
      <c r="H33" s="144" t="s">
        <v>81</v>
      </c>
      <c r="I33" s="144"/>
      <c r="J33" s="144"/>
      <c r="K33" s="144"/>
      <c r="L33" s="93"/>
      <c r="M33" s="90"/>
      <c r="N33" s="89"/>
      <c r="O33" s="146"/>
      <c r="P33" s="92" t="s">
        <v>89</v>
      </c>
    </row>
    <row r="34" spans="1:18" s="31" customFormat="1" ht="18.75" hidden="1" customHeight="1" x14ac:dyDescent="0.25">
      <c r="A34" s="118" t="s">
        <v>69</v>
      </c>
      <c r="B34" s="111" t="s">
        <v>70</v>
      </c>
      <c r="C34" s="111" t="s">
        <v>71</v>
      </c>
      <c r="D34" s="111" t="s">
        <v>72</v>
      </c>
      <c r="E34" s="111" t="s">
        <v>73</v>
      </c>
      <c r="F34" s="111" t="s">
        <v>74</v>
      </c>
      <c r="G34" s="111" t="s">
        <v>75</v>
      </c>
      <c r="H34" s="113" t="s">
        <v>76</v>
      </c>
      <c r="I34" s="114"/>
      <c r="J34" s="114"/>
      <c r="K34" s="115"/>
      <c r="L34" s="116"/>
      <c r="M34" s="136"/>
      <c r="N34" s="111"/>
      <c r="O34" s="95" t="s">
        <v>87</v>
      </c>
      <c r="P34" s="134" t="s">
        <v>88</v>
      </c>
    </row>
    <row r="35" spans="1:18" s="31" customFormat="1" ht="28.5" hidden="1" customHeight="1" thickBot="1" x14ac:dyDescent="0.3">
      <c r="A35" s="119"/>
      <c r="B35" s="112"/>
      <c r="C35" s="112"/>
      <c r="D35" s="112"/>
      <c r="E35" s="112"/>
      <c r="F35" s="112"/>
      <c r="G35" s="112"/>
      <c r="H35" s="35" t="s">
        <v>77</v>
      </c>
      <c r="I35" s="35" t="s">
        <v>78</v>
      </c>
      <c r="J35" s="35" t="s">
        <v>79</v>
      </c>
      <c r="K35" s="35" t="s">
        <v>80</v>
      </c>
      <c r="L35" s="117"/>
      <c r="M35" s="137"/>
      <c r="N35" s="112"/>
      <c r="O35" s="96"/>
      <c r="P35" s="135"/>
    </row>
    <row r="36" spans="1:18" s="29" customFormat="1" ht="210.75" customHeight="1" x14ac:dyDescent="0.3">
      <c r="A36" s="105" t="s">
        <v>29</v>
      </c>
      <c r="B36" s="60">
        <v>13</v>
      </c>
      <c r="C36" s="49" t="s">
        <v>36</v>
      </c>
      <c r="D36" s="48" t="s">
        <v>108</v>
      </c>
      <c r="E36" s="38" t="s">
        <v>109</v>
      </c>
      <c r="F36" s="49" t="s">
        <v>110</v>
      </c>
      <c r="G36" s="50" t="s">
        <v>112</v>
      </c>
      <c r="H36" s="49" t="s">
        <v>141</v>
      </c>
      <c r="I36" s="49" t="s">
        <v>142</v>
      </c>
      <c r="J36" s="49" t="s">
        <v>143</v>
      </c>
      <c r="K36" s="49" t="s">
        <v>144</v>
      </c>
      <c r="L36" s="61">
        <v>0</v>
      </c>
      <c r="M36" s="61">
        <v>1</v>
      </c>
      <c r="N36" s="49">
        <v>5</v>
      </c>
      <c r="O36" s="62">
        <f>0.05-(0.05/6)</f>
        <v>4.1666666666666671E-2</v>
      </c>
      <c r="P36" s="63">
        <f t="shared" ref="P36:P41" si="0">N36*O36</f>
        <v>0.20833333333333337</v>
      </c>
    </row>
    <row r="37" spans="1:18" s="29" customFormat="1" ht="150.75" customHeight="1" thickBot="1" x14ac:dyDescent="0.35">
      <c r="A37" s="105"/>
      <c r="B37" s="60">
        <v>17</v>
      </c>
      <c r="C37" s="49" t="s">
        <v>36</v>
      </c>
      <c r="D37" s="48" t="s">
        <v>156</v>
      </c>
      <c r="E37" s="48" t="s">
        <v>157</v>
      </c>
      <c r="F37" s="49" t="s">
        <v>92</v>
      </c>
      <c r="G37" s="50" t="s">
        <v>158</v>
      </c>
      <c r="H37" s="49" t="s">
        <v>159</v>
      </c>
      <c r="I37" s="49" t="s">
        <v>160</v>
      </c>
      <c r="J37" s="49" t="s">
        <v>161</v>
      </c>
      <c r="K37" s="49" t="s">
        <v>162</v>
      </c>
      <c r="L37" s="61" t="s">
        <v>168</v>
      </c>
      <c r="M37" s="61">
        <v>1</v>
      </c>
      <c r="N37" s="49">
        <v>5</v>
      </c>
      <c r="O37" s="62">
        <f>0.05-(0.05/6)</f>
        <v>4.1666666666666671E-2</v>
      </c>
      <c r="P37" s="45">
        <f t="shared" si="0"/>
        <v>0.20833333333333337</v>
      </c>
    </row>
    <row r="38" spans="1:18" s="29" customFormat="1" ht="171.75" customHeight="1" x14ac:dyDescent="0.3">
      <c r="A38" s="105"/>
      <c r="B38" s="60">
        <v>27</v>
      </c>
      <c r="C38" s="64" t="s">
        <v>30</v>
      </c>
      <c r="D38" s="65" t="s">
        <v>31</v>
      </c>
      <c r="E38" s="66" t="s">
        <v>111</v>
      </c>
      <c r="F38" s="64" t="s">
        <v>110</v>
      </c>
      <c r="G38" s="67" t="s">
        <v>113</v>
      </c>
      <c r="H38" s="37" t="s">
        <v>141</v>
      </c>
      <c r="I38" s="37" t="s">
        <v>142</v>
      </c>
      <c r="J38" s="37" t="s">
        <v>143</v>
      </c>
      <c r="K38" s="37" t="s">
        <v>144</v>
      </c>
      <c r="L38" s="45">
        <v>0.8</v>
      </c>
      <c r="M38" s="45">
        <v>1</v>
      </c>
      <c r="N38" s="37">
        <v>5</v>
      </c>
      <c r="O38" s="62">
        <f>0.05-(0.05/6)</f>
        <v>4.1666666666666671E-2</v>
      </c>
      <c r="P38" s="68">
        <f t="shared" si="0"/>
        <v>0.20833333333333337</v>
      </c>
    </row>
    <row r="39" spans="1:18" s="29" customFormat="1" ht="184.5" customHeight="1" x14ac:dyDescent="0.3">
      <c r="A39" s="105"/>
      <c r="B39" s="69">
        <v>28</v>
      </c>
      <c r="C39" s="37" t="s">
        <v>30</v>
      </c>
      <c r="D39" s="36" t="s">
        <v>32</v>
      </c>
      <c r="E39" s="43" t="s">
        <v>114</v>
      </c>
      <c r="F39" s="37" t="s">
        <v>110</v>
      </c>
      <c r="G39" s="70" t="s">
        <v>115</v>
      </c>
      <c r="H39" s="37" t="s">
        <v>141</v>
      </c>
      <c r="I39" s="37" t="s">
        <v>142</v>
      </c>
      <c r="J39" s="37" t="s">
        <v>143</v>
      </c>
      <c r="K39" s="37" t="s">
        <v>144</v>
      </c>
      <c r="L39" s="45">
        <v>0.8</v>
      </c>
      <c r="M39" s="71">
        <v>1</v>
      </c>
      <c r="N39" s="37">
        <v>5</v>
      </c>
      <c r="O39" s="72">
        <f>0.1-(0.05/6)</f>
        <v>9.1666666666666674E-2</v>
      </c>
      <c r="P39" s="68">
        <f t="shared" si="0"/>
        <v>0.45833333333333337</v>
      </c>
    </row>
    <row r="40" spans="1:18" s="29" customFormat="1" ht="186.75" customHeight="1" x14ac:dyDescent="0.3">
      <c r="A40" s="105"/>
      <c r="B40" s="37">
        <v>29</v>
      </c>
      <c r="C40" s="37" t="s">
        <v>30</v>
      </c>
      <c r="D40" s="36" t="s">
        <v>33</v>
      </c>
      <c r="E40" s="43" t="s">
        <v>116</v>
      </c>
      <c r="F40" s="37" t="s">
        <v>110</v>
      </c>
      <c r="G40" s="70" t="s">
        <v>117</v>
      </c>
      <c r="H40" s="37" t="s">
        <v>141</v>
      </c>
      <c r="I40" s="37" t="s">
        <v>142</v>
      </c>
      <c r="J40" s="37" t="s">
        <v>143</v>
      </c>
      <c r="K40" s="37" t="s">
        <v>144</v>
      </c>
      <c r="L40" s="45">
        <v>0.8</v>
      </c>
      <c r="M40" s="73">
        <v>1</v>
      </c>
      <c r="N40" s="74">
        <v>5</v>
      </c>
      <c r="O40" s="72">
        <f t="shared" ref="O40:O41" si="1">0.1-(0.05/6)</f>
        <v>9.1666666666666674E-2</v>
      </c>
      <c r="P40" s="68">
        <f t="shared" si="0"/>
        <v>0.45833333333333337</v>
      </c>
      <c r="R40" s="29" t="s">
        <v>150</v>
      </c>
    </row>
    <row r="41" spans="1:18" s="29" customFormat="1" ht="133.5" customHeight="1" thickBot="1" x14ac:dyDescent="0.35">
      <c r="A41" s="105"/>
      <c r="B41" s="75">
        <v>30</v>
      </c>
      <c r="C41" s="41" t="s">
        <v>30</v>
      </c>
      <c r="D41" s="76" t="s">
        <v>34</v>
      </c>
      <c r="E41" s="40" t="s">
        <v>118</v>
      </c>
      <c r="F41" s="41">
        <f>10</f>
        <v>10</v>
      </c>
      <c r="G41" s="77" t="s">
        <v>119</v>
      </c>
      <c r="H41" s="41" t="s">
        <v>146</v>
      </c>
      <c r="I41" s="41" t="s">
        <v>145</v>
      </c>
      <c r="J41" s="41" t="s">
        <v>147</v>
      </c>
      <c r="K41" s="41" t="s">
        <v>148</v>
      </c>
      <c r="L41" s="78">
        <v>10</v>
      </c>
      <c r="M41" s="78">
        <v>10</v>
      </c>
      <c r="N41" s="41">
        <v>5</v>
      </c>
      <c r="O41" s="72">
        <f t="shared" si="1"/>
        <v>9.1666666666666674E-2</v>
      </c>
      <c r="P41" s="79">
        <f t="shared" si="0"/>
        <v>0.45833333333333337</v>
      </c>
    </row>
    <row r="42" spans="1:18" s="29" customFormat="1" ht="17.25" thickBot="1" x14ac:dyDescent="0.35">
      <c r="A42" s="106" t="s">
        <v>40</v>
      </c>
      <c r="B42" s="107"/>
      <c r="C42" s="107"/>
      <c r="D42" s="107"/>
      <c r="E42" s="107"/>
      <c r="F42" s="107"/>
      <c r="G42" s="107"/>
      <c r="H42" s="107"/>
      <c r="I42" s="107"/>
      <c r="J42" s="107"/>
      <c r="K42" s="107"/>
      <c r="L42" s="97"/>
      <c r="M42" s="98"/>
      <c r="N42" s="99"/>
      <c r="O42" s="99"/>
      <c r="P42" s="100">
        <f>P9+P12+P13+P17+P19+P26+P28+P30+P31+P32+P36+P38+P39+P40+P41</f>
        <v>4.2059523809523816</v>
      </c>
    </row>
    <row r="43" spans="1:18" s="29" customFormat="1" ht="17.25" thickBot="1" x14ac:dyDescent="0.35">
      <c r="C43" s="30"/>
      <c r="F43" s="31"/>
      <c r="G43" s="32"/>
      <c r="H43" s="80"/>
      <c r="I43" s="80"/>
      <c r="J43" s="80"/>
      <c r="K43" s="80"/>
      <c r="M43" s="33"/>
      <c r="P43" s="31"/>
    </row>
    <row r="44" spans="1:18" s="29" customFormat="1" ht="17.25" thickBot="1" x14ac:dyDescent="0.35">
      <c r="C44" s="108" t="s">
        <v>41</v>
      </c>
      <c r="D44" s="109"/>
      <c r="E44" s="109"/>
      <c r="F44" s="109"/>
      <c r="G44" s="110"/>
      <c r="H44" s="80"/>
      <c r="I44" s="80"/>
      <c r="J44" s="80"/>
      <c r="K44" s="80"/>
      <c r="M44" s="33"/>
      <c r="P44" s="31"/>
    </row>
    <row r="45" spans="1:18" s="29" customFormat="1" ht="30.75" customHeight="1" thickBot="1" x14ac:dyDescent="0.35">
      <c r="C45" s="108" t="s">
        <v>46</v>
      </c>
      <c r="D45" s="109"/>
      <c r="E45" s="101" t="s">
        <v>42</v>
      </c>
      <c r="F45" s="109" t="s">
        <v>43</v>
      </c>
      <c r="G45" s="110"/>
      <c r="H45" s="80"/>
      <c r="I45" s="80"/>
      <c r="J45" s="80"/>
      <c r="K45" s="80"/>
      <c r="M45" s="33"/>
      <c r="P45" s="31"/>
    </row>
    <row r="46" spans="1:18" s="29" customFormat="1" ht="16.5" x14ac:dyDescent="0.3">
      <c r="C46" s="126" t="s">
        <v>45</v>
      </c>
      <c r="D46" s="127"/>
      <c r="E46" s="81" t="s">
        <v>54</v>
      </c>
      <c r="F46" s="128" t="s">
        <v>56</v>
      </c>
      <c r="G46" s="129"/>
      <c r="H46" s="80"/>
      <c r="I46" s="80"/>
      <c r="J46" s="80"/>
      <c r="K46" s="80"/>
      <c r="M46" s="33"/>
      <c r="P46" s="31"/>
    </row>
    <row r="47" spans="1:18" s="29" customFormat="1" ht="17.25" thickBot="1" x14ac:dyDescent="0.35">
      <c r="C47" s="130" t="s">
        <v>44</v>
      </c>
      <c r="D47" s="131"/>
      <c r="E47" s="82" t="s">
        <v>55</v>
      </c>
      <c r="F47" s="132" t="s">
        <v>57</v>
      </c>
      <c r="G47" s="133"/>
      <c r="H47" s="80"/>
      <c r="I47" s="80"/>
      <c r="J47" s="80"/>
      <c r="K47" s="80"/>
      <c r="M47" s="33"/>
      <c r="P47" s="31">
        <f>+SUM(O9:O41)</f>
        <v>1</v>
      </c>
    </row>
    <row r="48" spans="1:18" s="29" customFormat="1" ht="16.5" x14ac:dyDescent="0.3">
      <c r="C48" s="30"/>
      <c r="F48" s="31"/>
      <c r="G48" s="32"/>
      <c r="H48" s="80"/>
      <c r="I48" s="80"/>
      <c r="J48" s="80"/>
      <c r="K48" s="80"/>
      <c r="M48" s="33"/>
      <c r="P48" s="31"/>
    </row>
    <row r="49" spans="3:16" s="29" customFormat="1" ht="16.5" x14ac:dyDescent="0.3">
      <c r="C49" s="30"/>
      <c r="F49" s="31"/>
      <c r="G49" s="32"/>
      <c r="H49" s="80"/>
      <c r="I49" s="83"/>
      <c r="J49" s="83"/>
      <c r="K49" s="83"/>
      <c r="M49" s="33"/>
      <c r="P49" s="31"/>
    </row>
    <row r="50" spans="3:16" s="29" customFormat="1" ht="16.5" x14ac:dyDescent="0.3">
      <c r="C50" s="30"/>
      <c r="F50" s="31"/>
      <c r="G50" s="32"/>
      <c r="H50" s="80"/>
      <c r="I50" s="83"/>
      <c r="J50" s="83"/>
      <c r="K50" s="83"/>
      <c r="M50" s="33"/>
      <c r="P50" s="31"/>
    </row>
    <row r="51" spans="3:16" s="29" customFormat="1" ht="16.5" x14ac:dyDescent="0.3">
      <c r="C51" s="30"/>
      <c r="F51" s="31"/>
      <c r="G51" s="32"/>
      <c r="H51" s="80"/>
      <c r="I51" s="83"/>
      <c r="J51" s="83"/>
      <c r="K51" s="83"/>
      <c r="M51" s="33"/>
      <c r="P51" s="31"/>
    </row>
    <row r="52" spans="3:16" s="29" customFormat="1" ht="16.5" x14ac:dyDescent="0.3">
      <c r="C52" s="30"/>
      <c r="F52" s="31"/>
      <c r="G52" s="32"/>
      <c r="H52" s="80"/>
      <c r="I52" s="83"/>
      <c r="J52" s="83"/>
      <c r="K52" s="83"/>
      <c r="M52" s="33"/>
      <c r="P52" s="31"/>
    </row>
    <row r="53" spans="3:16" s="29" customFormat="1" ht="16.5" x14ac:dyDescent="0.3">
      <c r="C53" s="30"/>
      <c r="F53" s="31"/>
      <c r="G53" s="32"/>
      <c r="H53" s="80"/>
      <c r="I53" s="80"/>
      <c r="J53" s="80"/>
      <c r="K53" s="80"/>
      <c r="M53" s="33"/>
      <c r="P53" s="31"/>
    </row>
    <row r="54" spans="3:16" s="29" customFormat="1" ht="16.5" x14ac:dyDescent="0.3">
      <c r="C54" s="30"/>
      <c r="F54" s="31"/>
      <c r="G54" s="32"/>
      <c r="H54" s="80"/>
      <c r="I54" s="80"/>
      <c r="J54" s="80"/>
      <c r="K54" s="80"/>
      <c r="M54" s="33"/>
      <c r="P54" s="31"/>
    </row>
    <row r="55" spans="3:16" s="29" customFormat="1" ht="16.5" x14ac:dyDescent="0.3">
      <c r="C55" s="30"/>
      <c r="F55" s="31"/>
      <c r="G55" s="32"/>
      <c r="H55" s="83"/>
      <c r="I55" s="83"/>
      <c r="J55" s="83"/>
      <c r="K55" s="83"/>
      <c r="M55" s="33"/>
      <c r="P55" s="31"/>
    </row>
    <row r="56" spans="3:16" s="29" customFormat="1" ht="16.5" x14ac:dyDescent="0.3">
      <c r="C56" s="30"/>
      <c r="F56" s="31"/>
      <c r="G56" s="32"/>
      <c r="H56" s="83"/>
      <c r="I56" s="83"/>
      <c r="J56" s="83"/>
      <c r="K56" s="83"/>
      <c r="M56" s="33"/>
      <c r="P56" s="31"/>
    </row>
    <row r="57" spans="3:16" s="29" customFormat="1" ht="16.5" x14ac:dyDescent="0.3">
      <c r="C57" s="30"/>
      <c r="F57" s="31"/>
      <c r="G57" s="32"/>
      <c r="H57" s="80"/>
      <c r="I57" s="80"/>
      <c r="J57" s="80"/>
      <c r="K57" s="80"/>
      <c r="M57" s="33"/>
      <c r="P57" s="31"/>
    </row>
    <row r="58" spans="3:16" s="29" customFormat="1" ht="16.5" x14ac:dyDescent="0.3">
      <c r="C58" s="30"/>
      <c r="F58" s="31"/>
      <c r="G58" s="32"/>
      <c r="H58" s="80"/>
      <c r="I58" s="80"/>
      <c r="J58" s="80"/>
      <c r="K58" s="80"/>
      <c r="M58" s="33"/>
      <c r="P58" s="31"/>
    </row>
    <row r="59" spans="3:16" s="29" customFormat="1" ht="16.5" x14ac:dyDescent="0.3">
      <c r="C59" s="30"/>
      <c r="F59" s="31"/>
      <c r="G59" s="32"/>
      <c r="H59" s="80"/>
      <c r="I59" s="80"/>
      <c r="J59" s="80"/>
      <c r="K59" s="80"/>
      <c r="M59" s="33"/>
      <c r="P59" s="31"/>
    </row>
    <row r="60" spans="3:16" s="29" customFormat="1" ht="16.5" x14ac:dyDescent="0.3">
      <c r="C60" s="30"/>
      <c r="F60" s="31"/>
      <c r="G60" s="32"/>
      <c r="H60" s="80"/>
      <c r="I60" s="80"/>
      <c r="J60" s="80"/>
      <c r="K60" s="80"/>
      <c r="M60" s="33"/>
      <c r="P60" s="31"/>
    </row>
    <row r="61" spans="3:16" s="29" customFormat="1" ht="16.5" x14ac:dyDescent="0.3">
      <c r="C61" s="30"/>
      <c r="F61" s="31"/>
      <c r="G61" s="32"/>
      <c r="H61" s="80"/>
      <c r="I61" s="80"/>
      <c r="J61" s="80"/>
      <c r="K61" s="80"/>
      <c r="M61" s="33"/>
      <c r="P61" s="31"/>
    </row>
    <row r="62" spans="3:16" s="29" customFormat="1" ht="16.5" x14ac:dyDescent="0.3">
      <c r="C62" s="30"/>
      <c r="F62" s="31"/>
      <c r="G62" s="32"/>
      <c r="H62" s="80"/>
      <c r="I62" s="80"/>
      <c r="J62" s="80"/>
      <c r="K62" s="80"/>
      <c r="M62" s="33"/>
      <c r="P62" s="31"/>
    </row>
    <row r="63" spans="3:16" s="29" customFormat="1" ht="16.5" x14ac:dyDescent="0.3">
      <c r="C63" s="30"/>
      <c r="F63" s="31"/>
      <c r="G63" s="32"/>
      <c r="H63" s="80"/>
      <c r="I63" s="80"/>
      <c r="J63" s="80"/>
      <c r="K63" s="80"/>
      <c r="M63" s="33"/>
      <c r="P63" s="31"/>
    </row>
    <row r="64" spans="3:16" x14ac:dyDescent="0.25">
      <c r="H64" s="27"/>
      <c r="I64" s="27"/>
      <c r="J64" s="27"/>
      <c r="K64" s="27"/>
    </row>
    <row r="65" spans="8:11" x14ac:dyDescent="0.25">
      <c r="H65" s="27"/>
      <c r="I65" s="27"/>
      <c r="J65" s="27"/>
      <c r="K65" s="27"/>
    </row>
    <row r="66" spans="8:11" x14ac:dyDescent="0.25">
      <c r="H66" s="27"/>
      <c r="I66" s="27"/>
      <c r="J66" s="27"/>
      <c r="K66" s="27"/>
    </row>
    <row r="67" spans="8:11" x14ac:dyDescent="0.25">
      <c r="H67" s="27"/>
      <c r="I67" s="27"/>
      <c r="J67" s="27"/>
      <c r="K67" s="27"/>
    </row>
    <row r="68" spans="8:11" x14ac:dyDescent="0.25">
      <c r="H68" s="27"/>
      <c r="I68" s="27"/>
      <c r="J68" s="27"/>
      <c r="K68" s="27"/>
    </row>
    <row r="69" spans="8:11" x14ac:dyDescent="0.25">
      <c r="H69" s="27"/>
      <c r="I69" s="27"/>
      <c r="J69" s="27"/>
      <c r="K69" s="27"/>
    </row>
    <row r="70" spans="8:11" x14ac:dyDescent="0.25">
      <c r="H70" s="27"/>
      <c r="I70" s="27"/>
      <c r="J70" s="27"/>
      <c r="K70" s="27"/>
    </row>
    <row r="71" spans="8:11" x14ac:dyDescent="0.25">
      <c r="H71" s="27"/>
      <c r="I71" s="27"/>
      <c r="J71" s="27"/>
      <c r="K71" s="27"/>
    </row>
    <row r="72" spans="8:11" x14ac:dyDescent="0.25">
      <c r="H72" s="27"/>
      <c r="I72" s="27"/>
      <c r="J72" s="27"/>
      <c r="K72" s="27"/>
    </row>
    <row r="73" spans="8:11" x14ac:dyDescent="0.25">
      <c r="H73" s="27"/>
      <c r="I73" s="27"/>
      <c r="J73" s="27"/>
      <c r="K73" s="27"/>
    </row>
    <row r="74" spans="8:11" x14ac:dyDescent="0.25">
      <c r="H74" s="27"/>
      <c r="I74" s="27"/>
      <c r="J74" s="27"/>
      <c r="K74" s="27"/>
    </row>
    <row r="75" spans="8:11" x14ac:dyDescent="0.25">
      <c r="H75" s="27"/>
      <c r="I75" s="27"/>
      <c r="J75" s="27"/>
      <c r="K75" s="27"/>
    </row>
    <row r="76" spans="8:11" x14ac:dyDescent="0.25">
      <c r="H76" s="27"/>
      <c r="I76" s="28"/>
      <c r="J76" s="28"/>
      <c r="K76" s="28"/>
    </row>
    <row r="77" spans="8:11" x14ac:dyDescent="0.25">
      <c r="H77" s="27"/>
      <c r="I77" s="28"/>
      <c r="J77" s="28"/>
      <c r="K77" s="28"/>
    </row>
    <row r="78" spans="8:11" x14ac:dyDescent="0.25">
      <c r="H78" s="27"/>
      <c r="I78" s="27"/>
      <c r="J78" s="27"/>
      <c r="K78" s="27"/>
    </row>
    <row r="79" spans="8:11" x14ac:dyDescent="0.25">
      <c r="H79" s="27"/>
      <c r="I79" s="27"/>
      <c r="J79" s="27"/>
      <c r="K79" s="27"/>
    </row>
    <row r="80" spans="8:11" x14ac:dyDescent="0.25">
      <c r="H80" s="27"/>
      <c r="I80" s="27"/>
      <c r="J80" s="27"/>
      <c r="K80" s="27"/>
    </row>
    <row r="81" spans="8:11" x14ac:dyDescent="0.25">
      <c r="H81" s="27"/>
      <c r="I81" s="27"/>
      <c r="J81" s="27"/>
      <c r="K81" s="27"/>
    </row>
    <row r="82" spans="8:11" x14ac:dyDescent="0.25">
      <c r="H82" s="28"/>
      <c r="I82" s="28"/>
      <c r="J82" s="28"/>
      <c r="K82" s="28"/>
    </row>
    <row r="83" spans="8:11" x14ac:dyDescent="0.25">
      <c r="H83" s="28"/>
      <c r="I83" s="28"/>
      <c r="J83" s="28"/>
      <c r="K83" s="28"/>
    </row>
    <row r="84" spans="8:11" x14ac:dyDescent="0.25">
      <c r="H84" s="27"/>
      <c r="I84" s="27"/>
      <c r="J84" s="27"/>
      <c r="K84" s="27"/>
    </row>
    <row r="85" spans="8:11" x14ac:dyDescent="0.25">
      <c r="H85" s="27"/>
      <c r="I85" s="27"/>
      <c r="J85" s="27"/>
      <c r="K85" s="27"/>
    </row>
    <row r="86" spans="8:11" x14ac:dyDescent="0.25">
      <c r="H86" s="27"/>
      <c r="I86" s="27"/>
      <c r="J86" s="27"/>
      <c r="K86" s="27"/>
    </row>
    <row r="87" spans="8:11" x14ac:dyDescent="0.25">
      <c r="H87" s="27"/>
      <c r="I87" s="27"/>
      <c r="J87" s="27"/>
      <c r="K87" s="27"/>
    </row>
    <row r="88" spans="8:11" x14ac:dyDescent="0.25">
      <c r="H88" s="27"/>
      <c r="I88" s="27"/>
      <c r="J88" s="27"/>
      <c r="K88" s="27"/>
    </row>
    <row r="89" spans="8:11" x14ac:dyDescent="0.25">
      <c r="H89" s="27"/>
      <c r="I89" s="27"/>
      <c r="J89" s="27"/>
      <c r="K89" s="27"/>
    </row>
    <row r="90" spans="8:11" x14ac:dyDescent="0.25">
      <c r="H90" s="27"/>
      <c r="I90" s="27"/>
      <c r="J90" s="27"/>
      <c r="K90" s="27"/>
    </row>
    <row r="91" spans="8:11" x14ac:dyDescent="0.25">
      <c r="H91" s="27"/>
      <c r="I91" s="27"/>
      <c r="J91" s="27"/>
      <c r="K91" s="27"/>
    </row>
    <row r="92" spans="8:11" x14ac:dyDescent="0.25">
      <c r="H92" s="27"/>
      <c r="I92" s="27"/>
      <c r="J92" s="27"/>
      <c r="K92" s="27"/>
    </row>
    <row r="93" spans="8:11" x14ac:dyDescent="0.25">
      <c r="H93" s="27"/>
      <c r="I93" s="27"/>
      <c r="J93" s="27"/>
      <c r="K93" s="27"/>
    </row>
    <row r="94" spans="8:11" x14ac:dyDescent="0.25">
      <c r="H94" s="27"/>
      <c r="I94" s="27"/>
      <c r="J94" s="27"/>
      <c r="K94" s="27"/>
    </row>
    <row r="95" spans="8:11" x14ac:dyDescent="0.25">
      <c r="H95" s="27"/>
      <c r="I95" s="27"/>
      <c r="J95" s="27"/>
      <c r="K95" s="27"/>
    </row>
  </sheetData>
  <mergeCells count="145">
    <mergeCell ref="O7:O8"/>
    <mergeCell ref="P7:P8"/>
    <mergeCell ref="O9:O11"/>
    <mergeCell ref="P9:P11"/>
    <mergeCell ref="H14:K14"/>
    <mergeCell ref="K9:K11"/>
    <mergeCell ref="L9:L11"/>
    <mergeCell ref="M9:M11"/>
    <mergeCell ref="A1:C4"/>
    <mergeCell ref="D1:J2"/>
    <mergeCell ref="K1:P2"/>
    <mergeCell ref="D3:J4"/>
    <mergeCell ref="K3:P3"/>
    <mergeCell ref="K4:P4"/>
    <mergeCell ref="H6:K6"/>
    <mergeCell ref="A7:A8"/>
    <mergeCell ref="B7:B8"/>
    <mergeCell ref="C7:C8"/>
    <mergeCell ref="D7:D8"/>
    <mergeCell ref="E7:E8"/>
    <mergeCell ref="F7:F8"/>
    <mergeCell ref="G7:G8"/>
    <mergeCell ref="H7:K7"/>
    <mergeCell ref="L7:L8"/>
    <mergeCell ref="M7:M8"/>
    <mergeCell ref="N7:N8"/>
    <mergeCell ref="H9:H10"/>
    <mergeCell ref="I9:I11"/>
    <mergeCell ref="J9:J11"/>
    <mergeCell ref="A9:A13"/>
    <mergeCell ref="B9:B11"/>
    <mergeCell ref="C9:C11"/>
    <mergeCell ref="D9:D11"/>
    <mergeCell ref="E9:E11"/>
    <mergeCell ref="N9:N11"/>
    <mergeCell ref="P19:P22"/>
    <mergeCell ref="P17:P18"/>
    <mergeCell ref="B19:B22"/>
    <mergeCell ref="A15:A16"/>
    <mergeCell ref="B15:B16"/>
    <mergeCell ref="C15:C16"/>
    <mergeCell ref="D15:D16"/>
    <mergeCell ref="E15:E16"/>
    <mergeCell ref="F15:F16"/>
    <mergeCell ref="I19:I22"/>
    <mergeCell ref="J19:J22"/>
    <mergeCell ref="J17:J18"/>
    <mergeCell ref="P15:P16"/>
    <mergeCell ref="B17:B18"/>
    <mergeCell ref="C17:C18"/>
    <mergeCell ref="D17:D18"/>
    <mergeCell ref="E17:E18"/>
    <mergeCell ref="F17:F18"/>
    <mergeCell ref="G17:G18"/>
    <mergeCell ref="H17:H18"/>
    <mergeCell ref="I17:I18"/>
    <mergeCell ref="G15:G16"/>
    <mergeCell ref="H15:K15"/>
    <mergeCell ref="M15:M16"/>
    <mergeCell ref="L15:L16"/>
    <mergeCell ref="L24:L25"/>
    <mergeCell ref="N15:N16"/>
    <mergeCell ref="O15:O16"/>
    <mergeCell ref="K19:K22"/>
    <mergeCell ref="L19:L22"/>
    <mergeCell ref="M19:M22"/>
    <mergeCell ref="N19:N22"/>
    <mergeCell ref="O19:O22"/>
    <mergeCell ref="K17:K18"/>
    <mergeCell ref="L17:L18"/>
    <mergeCell ref="M17:M18"/>
    <mergeCell ref="N17:N18"/>
    <mergeCell ref="O17:O18"/>
    <mergeCell ref="A17:A32"/>
    <mergeCell ref="M24:M25"/>
    <mergeCell ref="N24:N25"/>
    <mergeCell ref="O24:O25"/>
    <mergeCell ref="C19:C22"/>
    <mergeCell ref="D19:D22"/>
    <mergeCell ref="E19:E22"/>
    <mergeCell ref="F19:F22"/>
    <mergeCell ref="G19:G22"/>
    <mergeCell ref="H19:H22"/>
    <mergeCell ref="H23:K23"/>
    <mergeCell ref="B28:B29"/>
    <mergeCell ref="C28:C29"/>
    <mergeCell ref="D28:D29"/>
    <mergeCell ref="F28:F29"/>
    <mergeCell ref="G28:G29"/>
    <mergeCell ref="H28:H29"/>
    <mergeCell ref="O28:O29"/>
    <mergeCell ref="B24:B25"/>
    <mergeCell ref="C24:C25"/>
    <mergeCell ref="D24:D25"/>
    <mergeCell ref="E24:E25"/>
    <mergeCell ref="F24:F25"/>
    <mergeCell ref="G24:G25"/>
    <mergeCell ref="P24:P25"/>
    <mergeCell ref="B26:B27"/>
    <mergeCell ref="C26:C27"/>
    <mergeCell ref="D26:D27"/>
    <mergeCell ref="F26:F27"/>
    <mergeCell ref="M26:M27"/>
    <mergeCell ref="N26:N27"/>
    <mergeCell ref="O26:O27"/>
    <mergeCell ref="P26:P27"/>
    <mergeCell ref="G26:G27"/>
    <mergeCell ref="H26:H27"/>
    <mergeCell ref="I26:I27"/>
    <mergeCell ref="J26:J27"/>
    <mergeCell ref="K26:K27"/>
    <mergeCell ref="L26:L27"/>
    <mergeCell ref="H24:K24"/>
    <mergeCell ref="P28:P29"/>
    <mergeCell ref="L28:L29"/>
    <mergeCell ref="M28:M29"/>
    <mergeCell ref="N28:N29"/>
    <mergeCell ref="C46:D46"/>
    <mergeCell ref="F46:G46"/>
    <mergeCell ref="C47:D47"/>
    <mergeCell ref="F47:G47"/>
    <mergeCell ref="P34:P35"/>
    <mergeCell ref="M34:M35"/>
    <mergeCell ref="N34:N35"/>
    <mergeCell ref="I31:K31"/>
    <mergeCell ref="I32:K32"/>
    <mergeCell ref="H33:K33"/>
    <mergeCell ref="C34:C35"/>
    <mergeCell ref="D34:D35"/>
    <mergeCell ref="E34:E35"/>
    <mergeCell ref="I28:I29"/>
    <mergeCell ref="J28:J29"/>
    <mergeCell ref="K28:K29"/>
    <mergeCell ref="O32:O33"/>
    <mergeCell ref="A36:A41"/>
    <mergeCell ref="A42:K42"/>
    <mergeCell ref="C44:G44"/>
    <mergeCell ref="C45:D45"/>
    <mergeCell ref="F45:G45"/>
    <mergeCell ref="F34:F35"/>
    <mergeCell ref="G34:G35"/>
    <mergeCell ref="H34:K34"/>
    <mergeCell ref="L34:L35"/>
    <mergeCell ref="A34:A35"/>
    <mergeCell ref="B34:B35"/>
  </mergeCells>
  <printOptions horizontalCentered="1" verticalCentered="1"/>
  <pageMargins left="0.34" right="0.35" top="0.74803149606299213" bottom="0.74803149606299213" header="0.31496062992125984" footer="0.31496062992125984"/>
  <pageSetup scale="5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23"/>
  <sheetViews>
    <sheetView topLeftCell="A16" workbookViewId="0">
      <selection activeCell="D23" sqref="D23"/>
    </sheetView>
  </sheetViews>
  <sheetFormatPr baseColWidth="10" defaultRowHeight="15" x14ac:dyDescent="0.25"/>
  <cols>
    <col min="1" max="1" width="18.85546875" customWidth="1"/>
    <col min="2" max="2" width="11.42578125" style="1"/>
    <col min="3" max="3" width="35.28515625" style="2" customWidth="1"/>
    <col min="4" max="4" width="17.140625" style="1" customWidth="1"/>
  </cols>
  <sheetData>
    <row r="3" spans="1:4" ht="18.75" x14ac:dyDescent="0.3">
      <c r="A3" s="176" t="s">
        <v>60</v>
      </c>
      <c r="B3" s="176"/>
      <c r="C3" s="176"/>
      <c r="D3" s="176"/>
    </row>
    <row r="4" spans="1:4" ht="15.75" thickBot="1" x14ac:dyDescent="0.3">
      <c r="D4" s="17"/>
    </row>
    <row r="5" spans="1:4" ht="45.75" customHeight="1" thickBot="1" x14ac:dyDescent="0.3">
      <c r="A5" s="14" t="s">
        <v>2</v>
      </c>
      <c r="B5" s="3" t="s">
        <v>59</v>
      </c>
      <c r="C5" s="3" t="s">
        <v>1</v>
      </c>
      <c r="D5" s="3" t="s">
        <v>58</v>
      </c>
    </row>
    <row r="6" spans="1:4" ht="78.75" customHeight="1" thickBot="1" x14ac:dyDescent="0.3">
      <c r="A6" s="177" t="s">
        <v>7</v>
      </c>
      <c r="B6" s="4">
        <v>1</v>
      </c>
      <c r="C6" s="4" t="s">
        <v>9</v>
      </c>
      <c r="D6" s="18">
        <v>1</v>
      </c>
    </row>
    <row r="7" spans="1:4" ht="72.75" customHeight="1" thickBot="1" x14ac:dyDescent="0.3">
      <c r="A7" s="178"/>
      <c r="B7" s="5">
        <v>2</v>
      </c>
      <c r="C7" s="5" t="s">
        <v>11</v>
      </c>
      <c r="D7" s="18">
        <v>2</v>
      </c>
    </row>
    <row r="8" spans="1:4" ht="51.75" customHeight="1" thickBot="1" x14ac:dyDescent="0.3">
      <c r="A8" s="178"/>
      <c r="B8" s="5">
        <v>3</v>
      </c>
      <c r="C8" s="9" t="s">
        <v>12</v>
      </c>
      <c r="D8" s="18">
        <v>3</v>
      </c>
    </row>
    <row r="9" spans="1:4" ht="48" customHeight="1" x14ac:dyDescent="0.25">
      <c r="A9" s="179" t="s">
        <v>35</v>
      </c>
      <c r="B9" s="102">
        <v>5</v>
      </c>
      <c r="C9" s="15" t="s">
        <v>39</v>
      </c>
      <c r="D9" s="20" t="s">
        <v>170</v>
      </c>
    </row>
    <row r="10" spans="1:4" ht="60" x14ac:dyDescent="0.25">
      <c r="A10" s="179"/>
      <c r="B10" s="180">
        <v>6</v>
      </c>
      <c r="C10" s="8" t="s">
        <v>15</v>
      </c>
      <c r="D10" s="183">
        <v>5</v>
      </c>
    </row>
    <row r="11" spans="1:4" ht="70.5" customHeight="1" x14ac:dyDescent="0.25">
      <c r="A11" s="179"/>
      <c r="B11" s="181"/>
      <c r="C11" s="12" t="s">
        <v>16</v>
      </c>
      <c r="D11" s="184"/>
    </row>
    <row r="12" spans="1:4" ht="30.75" thickBot="1" x14ac:dyDescent="0.3">
      <c r="A12" s="179"/>
      <c r="B12" s="182"/>
      <c r="C12" s="13" t="s">
        <v>17</v>
      </c>
      <c r="D12" s="185"/>
    </row>
    <row r="13" spans="1:4" ht="90.75" thickBot="1" x14ac:dyDescent="0.3">
      <c r="A13" s="179"/>
      <c r="B13" s="103">
        <v>7</v>
      </c>
      <c r="C13" s="7" t="s">
        <v>18</v>
      </c>
      <c r="D13" s="21">
        <v>6</v>
      </c>
    </row>
    <row r="14" spans="1:4" ht="135" customHeight="1" x14ac:dyDescent="0.25">
      <c r="A14" s="179"/>
      <c r="B14" s="104">
        <v>8</v>
      </c>
      <c r="C14" s="16" t="s">
        <v>20</v>
      </c>
      <c r="D14" s="19">
        <v>7</v>
      </c>
    </row>
    <row r="15" spans="1:4" ht="30.75" thickBot="1" x14ac:dyDescent="0.3">
      <c r="A15" s="179"/>
      <c r="B15" s="6">
        <v>9</v>
      </c>
      <c r="C15" s="11" t="s">
        <v>22</v>
      </c>
      <c r="D15" s="18" t="s">
        <v>171</v>
      </c>
    </row>
    <row r="16" spans="1:4" ht="75.75" thickBot="1" x14ac:dyDescent="0.3">
      <c r="A16" s="179"/>
      <c r="B16" s="6">
        <v>10</v>
      </c>
      <c r="C16" s="10" t="s">
        <v>23</v>
      </c>
      <c r="D16" s="18">
        <v>9</v>
      </c>
    </row>
    <row r="17" spans="1:4" ht="75.75" thickBot="1" x14ac:dyDescent="0.3">
      <c r="A17" s="179"/>
      <c r="B17" s="18">
        <v>11</v>
      </c>
      <c r="C17" s="18" t="s">
        <v>27</v>
      </c>
      <c r="D17" s="18">
        <v>10</v>
      </c>
    </row>
    <row r="18" spans="1:4" ht="51" customHeight="1" thickBot="1" x14ac:dyDescent="0.3">
      <c r="A18" s="179" t="s">
        <v>29</v>
      </c>
      <c r="B18" s="18">
        <v>13</v>
      </c>
      <c r="C18" s="18" t="s">
        <v>108</v>
      </c>
      <c r="D18" s="18">
        <v>12</v>
      </c>
    </row>
    <row r="19" spans="1:4" ht="30.75" customHeight="1" thickBot="1" x14ac:dyDescent="0.3">
      <c r="A19" s="179"/>
      <c r="B19" s="18">
        <v>17</v>
      </c>
      <c r="C19" s="18" t="s">
        <v>156</v>
      </c>
      <c r="D19" s="18">
        <v>13</v>
      </c>
    </row>
    <row r="20" spans="1:4" ht="75.75" thickBot="1" x14ac:dyDescent="0.3">
      <c r="A20" s="179"/>
      <c r="B20" s="18">
        <v>27</v>
      </c>
      <c r="C20" s="18" t="s">
        <v>31</v>
      </c>
      <c r="D20" s="186">
        <v>12</v>
      </c>
    </row>
    <row r="21" spans="1:4" ht="75.75" thickBot="1" x14ac:dyDescent="0.3">
      <c r="A21" s="179"/>
      <c r="B21" s="18">
        <v>28</v>
      </c>
      <c r="C21" s="18" t="s">
        <v>32</v>
      </c>
      <c r="D21" s="184"/>
    </row>
    <row r="22" spans="1:4" ht="94.5" thickBot="1" x14ac:dyDescent="0.3">
      <c r="A22" s="179"/>
      <c r="B22" s="18">
        <v>29</v>
      </c>
      <c r="C22" s="18" t="s">
        <v>33</v>
      </c>
      <c r="D22" s="187"/>
    </row>
    <row r="23" spans="1:4" ht="38.25" thickBot="1" x14ac:dyDescent="0.3">
      <c r="A23" s="179"/>
      <c r="B23" s="18">
        <v>30</v>
      </c>
      <c r="C23" s="18" t="s">
        <v>34</v>
      </c>
      <c r="D23" s="18">
        <v>14</v>
      </c>
    </row>
  </sheetData>
  <mergeCells count="7">
    <mergeCell ref="A18:A23"/>
    <mergeCell ref="D20:D22"/>
    <mergeCell ref="A3:D3"/>
    <mergeCell ref="A6:A8"/>
    <mergeCell ref="A9:A17"/>
    <mergeCell ref="B10:B12"/>
    <mergeCell ref="D10:D12"/>
  </mergeCells>
  <printOptions horizontalCentered="1" verticalCentered="1"/>
  <pageMargins left="0.70866141732283472" right="0.70866141732283472" top="0.39370078740157483" bottom="0.51181102362204722" header="0.31496062992125984" footer="0.31496062992125984"/>
  <pageSetup scale="7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MATRIZ DE CALIFICACION </vt:lpstr>
      <vt:lpstr>INDICE ANEXOS</vt:lpstr>
      <vt:lpstr>'MATRIZ DE CALIFICACION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Calidad</dc:creator>
  <cp:lastModifiedBy>Planeacion</cp:lastModifiedBy>
  <cp:lastPrinted>2018-05-31T15:12:27Z</cp:lastPrinted>
  <dcterms:created xsi:type="dcterms:W3CDTF">2015-03-25T19:38:47Z</dcterms:created>
  <dcterms:modified xsi:type="dcterms:W3CDTF">2022-09-05T14:50:12Z</dcterms:modified>
</cp:coreProperties>
</file>